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96" windowWidth="22932" windowHeight="11040" activeTab="0"/>
  </bookViews>
  <sheets>
    <sheet name="Honey Bee FP &amp; CP" sheetId="1" r:id="rId1"/>
    <sheet name="Coaxiale Helikopters" sheetId="2" r:id="rId2"/>
    <sheet name="Algemene Onderdelen" sheetId="3" r:id="rId3"/>
    <sheet name="Honey Bee King II" sheetId="4" r:id="rId4"/>
    <sheet name="Belt-CP" sheetId="5" r:id="rId5"/>
  </sheets>
  <definedNames/>
  <calcPr fullCalcOnLoad="1"/>
</workbook>
</file>

<file path=xl/sharedStrings.xml><?xml version="1.0" encoding="utf-8"?>
<sst xmlns="http://schemas.openxmlformats.org/spreadsheetml/2006/main" count="322" uniqueCount="245">
  <si>
    <t>Oude prijs</t>
  </si>
  <si>
    <t>Bestel %</t>
  </si>
  <si>
    <t>EK1-0000</t>
  </si>
  <si>
    <t>main motor 370# w/ 10T 0.5M Pinion</t>
  </si>
  <si>
    <t>EK1-0000A</t>
  </si>
  <si>
    <t>main Motor 370# w/ 9T 0.5M Pinion</t>
  </si>
  <si>
    <t>EK1-0001A</t>
  </si>
  <si>
    <t>Tail motor set (N30-c)</t>
  </si>
  <si>
    <t>EK1-0100</t>
  </si>
  <si>
    <t>Battery pack (8.4v Ni-mh)</t>
  </si>
  <si>
    <t>EK1-0200A</t>
  </si>
  <si>
    <t xml:space="preserve">Rotor head set </t>
  </si>
  <si>
    <t>EK1-0201</t>
  </si>
  <si>
    <t>Ring-like push-rod</t>
  </si>
  <si>
    <t>EK1-0202</t>
  </si>
  <si>
    <t xml:space="preserve">Main blade </t>
  </si>
  <si>
    <t>EK1-0203</t>
  </si>
  <si>
    <t xml:space="preserve">Center hub set </t>
  </si>
  <si>
    <t>EK1-0204</t>
  </si>
  <si>
    <t>Flybar</t>
  </si>
  <si>
    <t>EK1-0206</t>
  </si>
  <si>
    <t>Paddle control frame (outer)</t>
  </si>
  <si>
    <t>EK1-0207</t>
  </si>
  <si>
    <t xml:space="preserve">Swashplate set </t>
  </si>
  <si>
    <t>EK1-0208</t>
  </si>
  <si>
    <t>Servo push-rod set</t>
  </si>
  <si>
    <t>EK1-0210</t>
  </si>
  <si>
    <t xml:space="preserve">Battery hanger set </t>
  </si>
  <si>
    <t>EK1-0213</t>
  </si>
  <si>
    <t>Bearing 3*6*2.5</t>
  </si>
  <si>
    <t>EK1-0215</t>
  </si>
  <si>
    <t xml:space="preserve">Tail rotor housing </t>
  </si>
  <si>
    <t>EK1-0216A</t>
  </si>
  <si>
    <t>Vertical fin set</t>
  </si>
  <si>
    <t>EK1-0217</t>
  </si>
  <si>
    <t>Tail rotor drive gear &amp; Shaft set</t>
  </si>
  <si>
    <t>EK1-0218</t>
  </si>
  <si>
    <t>Bearing 2*6*3</t>
  </si>
  <si>
    <t>EK1-0219</t>
  </si>
  <si>
    <t>Tail rotor blade</t>
  </si>
  <si>
    <t>EK1-0221</t>
  </si>
  <si>
    <t>Training gear sets</t>
  </si>
  <si>
    <t>EK1-0222</t>
  </si>
  <si>
    <t>Allen Key &amp; fastener</t>
  </si>
  <si>
    <t>EK1-0223</t>
  </si>
  <si>
    <t>Tail motor heat-sink</t>
  </si>
  <si>
    <t>EK1-0224</t>
  </si>
  <si>
    <t>Main motor heat-sink</t>
  </si>
  <si>
    <t>EK1-0225</t>
  </si>
  <si>
    <t>Screws/nuts/washers</t>
  </si>
  <si>
    <t>EK1-0226</t>
  </si>
  <si>
    <t xml:space="preserve">Motor wires </t>
  </si>
  <si>
    <t>EK1-0228</t>
  </si>
  <si>
    <t>EK1-0229</t>
  </si>
  <si>
    <t>EK1-0231</t>
  </si>
  <si>
    <t>EK1-0232</t>
  </si>
  <si>
    <t>EK1-0233</t>
  </si>
  <si>
    <t>Paddle</t>
  </si>
  <si>
    <t>EK1-0234</t>
  </si>
  <si>
    <t>Pitch control link set</t>
  </si>
  <si>
    <t>EK1-0235</t>
  </si>
  <si>
    <t>EK1-0236</t>
  </si>
  <si>
    <t>EK1-0237</t>
  </si>
  <si>
    <t>EK1-0238</t>
  </si>
  <si>
    <t>Main shaft drive gear set</t>
  </si>
  <si>
    <t>EK1-0239</t>
  </si>
  <si>
    <t>Skid set</t>
  </si>
  <si>
    <t>EK1-0241</t>
  </si>
  <si>
    <r>
      <t>o ring, Rubber/Plastic ring"O"</t>
    </r>
  </si>
  <si>
    <t>EK1-0242</t>
  </si>
  <si>
    <t>EK1-0243</t>
  </si>
  <si>
    <t>Tail boom</t>
  </si>
  <si>
    <t>EK1-0244</t>
  </si>
  <si>
    <t>Main blade grip set</t>
  </si>
  <si>
    <t>EK1-0245</t>
  </si>
  <si>
    <t>EK1-0246</t>
  </si>
  <si>
    <t>Main shaft Retaining Collar</t>
  </si>
  <si>
    <t>EK1-0247</t>
  </si>
  <si>
    <t>Paddle balance weight</t>
  </si>
  <si>
    <t>EK1-0248</t>
  </si>
  <si>
    <t>Main frame assembly</t>
  </si>
  <si>
    <t>EK1-0266</t>
  </si>
  <si>
    <t>Main Axis</t>
  </si>
  <si>
    <t>EK1-0267</t>
  </si>
  <si>
    <t>EK1-0269</t>
  </si>
  <si>
    <t>EK1-0271</t>
  </si>
  <si>
    <t xml:space="preserve">servo control  </t>
  </si>
  <si>
    <t>EK1-0272</t>
  </si>
  <si>
    <t>EK1-0274B</t>
  </si>
  <si>
    <t>the canopy of honey bee and CP2</t>
  </si>
  <si>
    <t>EK1-0274R</t>
  </si>
  <si>
    <t>EK1-0274W</t>
  </si>
  <si>
    <t>EK1-0274Y</t>
  </si>
  <si>
    <t>EK2-0702A</t>
  </si>
  <si>
    <t>"4in1" Control Unit 35MHZ</t>
  </si>
  <si>
    <t>EK4-0000</t>
  </si>
  <si>
    <t>EK4-0002</t>
  </si>
  <si>
    <t>CARBON FIBRE BLADE</t>
  </si>
  <si>
    <t>EK2-0702</t>
  </si>
  <si>
    <t>"4in1" Control Unit 35MHZ</t>
  </si>
  <si>
    <t>EK1-0180</t>
  </si>
  <si>
    <t>EK2-0000</t>
  </si>
  <si>
    <t>Crystal T/R</t>
  </si>
  <si>
    <t>EK2-0420</t>
  </si>
  <si>
    <t>6CH Mini receiver (w/o crystal)</t>
  </si>
  <si>
    <t>EK2-0500</t>
  </si>
  <si>
    <t xml:space="preserve">Servo 8g </t>
  </si>
  <si>
    <t>EK2-0701</t>
  </si>
  <si>
    <t>"3in1" Control Unit</t>
  </si>
  <si>
    <t>EK2-0851</t>
  </si>
  <si>
    <t>charger for 2- 3cell Li-Poly</t>
  </si>
  <si>
    <t>EK2-0852</t>
  </si>
  <si>
    <t>charger for3.7-14.8V Li-Poly</t>
  </si>
  <si>
    <t>EK2-0900A</t>
  </si>
  <si>
    <t>softdog (USB PLUG)</t>
  </si>
  <si>
    <t>EK2-0901</t>
  </si>
  <si>
    <t>coach-wire</t>
  </si>
  <si>
    <t>EK2-0902</t>
  </si>
  <si>
    <t>EK2-0905A</t>
  </si>
  <si>
    <t>SIMULATOR ( USB plug)</t>
  </si>
  <si>
    <t>EK2-0907</t>
  </si>
  <si>
    <t>Servo tester</t>
  </si>
  <si>
    <t>EK2-0904</t>
  </si>
  <si>
    <t>switching adapter for car</t>
  </si>
  <si>
    <t>EK2-0404A</t>
  </si>
  <si>
    <t>ESKY 4CH TX (w/ trainer)   (NEW)</t>
  </si>
  <si>
    <t>Prijzen RC technics</t>
  </si>
  <si>
    <t>SKU</t>
  </si>
  <si>
    <t>Beschrijving</t>
  </si>
  <si>
    <t>Nieuwe Prijs</t>
  </si>
  <si>
    <t>EK1H-E004 &amp; EK1H-E005 HONEY BEE FP &amp; CP</t>
  </si>
  <si>
    <t>Prijzen HJ2000</t>
  </si>
  <si>
    <t>Prijzen RC-fever</t>
  </si>
  <si>
    <t>Kosten bij AT vlgns nieuwe prijs</t>
  </si>
  <si>
    <t>Kosten bij AT vlgns oude prijs</t>
  </si>
  <si>
    <t>Kosten bij RC technics</t>
  </si>
  <si>
    <t>Kosten bij HJ2000</t>
  </si>
  <si>
    <t>Kosten RC-fever</t>
  </si>
  <si>
    <t xml:space="preserve">3cell-1000mha-Li-polymer </t>
  </si>
  <si>
    <t>Algemene Onderdelen</t>
  </si>
  <si>
    <t>switching adapter (Europe)</t>
  </si>
  <si>
    <t>Vergelijking moet nog gebeuren</t>
  </si>
  <si>
    <t>EK1H-E016 &amp; EK1H-E017 HONEY BEE KING II</t>
  </si>
  <si>
    <t>LAMA V3 &amp; V4, ROBINS 22</t>
  </si>
  <si>
    <t>EK1H-E013 &amp; EK1H-E014 BELT-CP</t>
  </si>
  <si>
    <t>EK1-0005</t>
  </si>
  <si>
    <t xml:space="preserve">180 Motor w/ 8T 0.5M Pinion ( C ) A    </t>
  </si>
  <si>
    <t>EK1-0005A</t>
  </si>
  <si>
    <t xml:space="preserve">180 Motor w/ 8T 0.5M Pinion ( C ) B    </t>
  </si>
  <si>
    <t>EK1-0181</t>
  </si>
  <si>
    <t>7.4V Li-Poly battery</t>
  </si>
  <si>
    <t>EK1-0312</t>
  </si>
  <si>
    <t xml:space="preserve">Plastic Blade A    </t>
  </si>
  <si>
    <t>EK1-0313</t>
  </si>
  <si>
    <t xml:space="preserve">Plastic Blade B     </t>
  </si>
  <si>
    <t>EK1-0314</t>
  </si>
  <si>
    <t xml:space="preserve">Stabilizer set         </t>
  </si>
  <si>
    <t>EK1-0315</t>
  </si>
  <si>
    <t>Inner shaft</t>
  </si>
  <si>
    <t>EK1-0316</t>
  </si>
  <si>
    <t xml:space="preserve">Gear &amp; shaft set B    </t>
  </si>
  <si>
    <t>EK1-0317</t>
  </si>
  <si>
    <t xml:space="preserve">Main blade grip set          </t>
  </si>
  <si>
    <t>EK1-0318</t>
  </si>
  <si>
    <t>rotor head &amp; link set</t>
  </si>
  <si>
    <t>EK1-0319</t>
  </si>
  <si>
    <t xml:space="preserve">Swashplate set   </t>
  </si>
  <si>
    <t>EK1-0320</t>
  </si>
  <si>
    <t xml:space="preserve">Main frame     </t>
  </si>
  <si>
    <t>EK1-0321</t>
  </si>
  <si>
    <t xml:space="preserve">Gear &amp; shaft set A   </t>
  </si>
  <si>
    <t>EK1-0322B</t>
  </si>
  <si>
    <t>Landing Skid (BLACK COLOR)</t>
  </si>
  <si>
    <t>EK1-0323</t>
  </si>
  <si>
    <t xml:space="preserve">Canopy    </t>
  </si>
  <si>
    <t>EK1-0324</t>
  </si>
  <si>
    <t>Shaft&amp;Collar</t>
  </si>
  <si>
    <t>EK1-0325</t>
  </si>
  <si>
    <t xml:space="preserve">Ball link      </t>
  </si>
  <si>
    <t>EK1-0326</t>
  </si>
  <si>
    <t xml:space="preserve">Hardware set   </t>
  </si>
  <si>
    <t>EK1-0327S</t>
  </si>
  <si>
    <t>EK1-0327W</t>
  </si>
  <si>
    <t xml:space="preserve">Tail Frame       </t>
  </si>
  <si>
    <t>EK1-0327Y</t>
  </si>
  <si>
    <t>EK1-0328</t>
  </si>
  <si>
    <t xml:space="preserve">Bearing 4*8*4    </t>
  </si>
  <si>
    <t>EK1-0555</t>
  </si>
  <si>
    <t>EK1-0556</t>
  </si>
  <si>
    <t>EK1-0557</t>
  </si>
  <si>
    <t>EK1-0569</t>
  </si>
  <si>
    <t xml:space="preserve"> frame kit</t>
  </si>
  <si>
    <t>EK1-0570</t>
  </si>
  <si>
    <t>single hole push rod</t>
  </si>
  <si>
    <t>EK1-0571</t>
  </si>
  <si>
    <t xml:space="preserve"> swashplate</t>
  </si>
  <si>
    <t>EK1-0572</t>
  </si>
  <si>
    <t xml:space="preserve"> canopy shoring</t>
  </si>
  <si>
    <t>EK1-0573</t>
  </si>
  <si>
    <t xml:space="preserve"> screw sets</t>
  </si>
  <si>
    <t>EK1-0574</t>
  </si>
  <si>
    <t xml:space="preserve"> landing skit</t>
  </si>
  <si>
    <t>EK1-0575</t>
  </si>
  <si>
    <t xml:space="preserve"> battery holder</t>
  </si>
  <si>
    <t>EK1-0576</t>
  </si>
  <si>
    <t xml:space="preserve"> silver casing full set</t>
  </si>
  <si>
    <t>EK1-0577</t>
  </si>
  <si>
    <t xml:space="preserve"> silver canopy cover</t>
  </si>
  <si>
    <t>EK1-0578</t>
  </si>
  <si>
    <t xml:space="preserve"> silver airframe</t>
  </si>
  <si>
    <t>EK1-0579</t>
  </si>
  <si>
    <t xml:space="preserve"> blue casing full set</t>
  </si>
  <si>
    <t>EK1-0580</t>
  </si>
  <si>
    <t xml:space="preserve"> blue canopy cover</t>
  </si>
  <si>
    <t>EK1-0581</t>
  </si>
  <si>
    <t xml:space="preserve"> blue airframe</t>
  </si>
  <si>
    <t>EK2-0705B</t>
  </si>
  <si>
    <t>"4in1" Control Unit 35MHZ</t>
  </si>
  <si>
    <t>EK5-0206</t>
  </si>
  <si>
    <t>metal Center hub and shaft set of LAMA(upper)</t>
  </si>
  <si>
    <t>EK5-0207</t>
  </si>
  <si>
    <t>metal center holder set of lama (lower)</t>
  </si>
  <si>
    <t>EK5-0209</t>
  </si>
  <si>
    <t>metal swashplate set of lama</t>
  </si>
  <si>
    <t>EK5-0210</t>
  </si>
  <si>
    <t>metal grip set of lama blade</t>
  </si>
  <si>
    <t>Tail Frame Yellow</t>
  </si>
  <si>
    <t>Tail Silver</t>
  </si>
  <si>
    <t>Landing skid set (Robins 22)</t>
  </si>
  <si>
    <t>Canopy set (Robins 22)</t>
  </si>
  <si>
    <t>Gear &amp; shaft B (Robins 22)</t>
  </si>
  <si>
    <t>TPGW:</t>
  </si>
  <si>
    <t>RC Technics</t>
  </si>
  <si>
    <t>Hobby Japan 2000</t>
  </si>
  <si>
    <t>RC-Fever</t>
  </si>
  <si>
    <t>Kosten AT oude prijs</t>
  </si>
  <si>
    <t>Kosten AT nieuwe prijs</t>
  </si>
  <si>
    <t>Kosten RC technics</t>
  </si>
  <si>
    <t>Kosten HJ2000</t>
  </si>
  <si>
    <t>Nieuwe PAT</t>
  </si>
  <si>
    <t>Oude PAT</t>
  </si>
  <si>
    <t>Nieuwe PAT*</t>
  </si>
  <si>
    <t>PAT = Prijzen AeroTronic
TPGW = Totale Prijs Gemiddeld Winkelwagentje; dit is wat u betaalt bij een bestelling volgens de bestelpercentages
* = Wanneer de concurrent het product niet verkoopt (prijs is dan 0 euro) wat AT wel verkoopt, wordt dit natuurlijk ook niet meegenomen in het winkelwagentje als in dezelfde verhouding bij AeroTronic besteld wordt</t>
  </si>
  <si>
    <t>Conclusie, wanneer u bij AeroTronic onderdelen voor uw Honey Bee FP of CP besteld, bent u nu gemiddeld gesproken
9,4% goedkoper uit met de nieuwe prijzen van AeroTronic.
6,4% goedkoper uit dan bij RC Technics
2,36% duurder uit dan bij Hobby Japan 2000, maar zeker u bent zeker goedkoper uit omdat u invoerrechten en BTW moet betalen over uw bestelling en meer verzendkosten moet betalen
3,1% goedkoper uit dan bij RC-Fever, maar zeker meer omdat u invoerrechten en BTW moet betalen over uw bestelling en meer verzendkosten moet betalen
Hierin zijn kortingsregelingen niet meegenomen, die voor onze vaste klanten nog voordeliger uitpakken</t>
  </si>
  <si>
    <t>Conclusie, wanneer u bij AeroTronic onderdelen voor uw coaxiale helikopter besteld, bent u nu gemiddeld gesproken
13,3% goedkoper uit met de nieuwe prijzen van AeroTronic.
19% goedkoper uit dan bij RC Technics
4,33% goedkoper uit dan bij Hobby Japan 2000, maar zeker meer omdat u invoerrechten en BTW moet betalen over uw bestelling en meer verzendkosten moet betalen
14,54% goedkoper uit dan bij RC-Fever, maar zeker meer omdat u invoerrechten en BTW moet betalen over uw bestelling en meer verzendkosten moet betalen
Hierin zijn kortingsregelingen niet meegenomen, die voor onze vaste klanten nog voordeliger uitpakken</t>
  </si>
</sst>
</file>

<file path=xl/styles.xml><?xml version="1.0" encoding="utf-8"?>
<styleSheet xmlns="http://schemas.openxmlformats.org/spreadsheetml/2006/main">
  <numFmts count="1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.00"/>
    <numFmt numFmtId="165" formatCode="0.0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name val="宋体"/>
      <family val="0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24" fillId="29" borderId="0" xfId="47" applyAlignment="1">
      <alignment/>
    </xf>
    <xf numFmtId="0" fontId="26" fillId="0" borderId="4" xfId="49" applyAlignment="1">
      <alignment wrapText="1"/>
    </xf>
    <xf numFmtId="164" fontId="26" fillId="0" borderId="4" xfId="49" applyNumberFormat="1" applyAlignment="1">
      <alignment wrapText="1"/>
    </xf>
    <xf numFmtId="165" fontId="26" fillId="0" borderId="4" xfId="49" applyNumberFormat="1" applyAlignment="1">
      <alignment wrapText="1"/>
    </xf>
    <xf numFmtId="164" fontId="24" fillId="29" borderId="0" xfId="47" applyNumberFormat="1" applyAlignment="1">
      <alignment/>
    </xf>
    <xf numFmtId="165" fontId="20" fillId="26" borderId="0" xfId="39" applyNumberFormat="1" applyAlignment="1">
      <alignment/>
    </xf>
    <xf numFmtId="165" fontId="24" fillId="29" borderId="0" xfId="47" applyNumberFormat="1" applyAlignment="1">
      <alignment/>
    </xf>
    <xf numFmtId="164" fontId="24" fillId="29" borderId="0" xfId="0" applyNumberFormat="1" applyFont="1" applyFill="1" applyAlignment="1">
      <alignment/>
    </xf>
    <xf numFmtId="164" fontId="20" fillId="26" borderId="0" xfId="0" applyNumberFormat="1" applyFont="1" applyFill="1" applyAlignment="1">
      <alignment/>
    </xf>
    <xf numFmtId="164" fontId="20" fillId="26" borderId="0" xfId="39" applyNumberFormat="1" applyAlignment="1">
      <alignment/>
    </xf>
    <xf numFmtId="164" fontId="27" fillId="0" borderId="5" xfId="50" applyNumberFormat="1" applyAlignment="1">
      <alignment/>
    </xf>
    <xf numFmtId="165" fontId="27" fillId="0" borderId="5" xfId="50" applyNumberFormat="1" applyAlignment="1">
      <alignment wrapText="1"/>
    </xf>
    <xf numFmtId="164" fontId="27" fillId="0" borderId="5" xfId="50" applyNumberFormat="1" applyAlignment="1">
      <alignment wrapText="1"/>
    </xf>
    <xf numFmtId="0" fontId="27" fillId="0" borderId="5" xfId="50" applyAlignment="1">
      <alignment/>
    </xf>
    <xf numFmtId="10" fontId="27" fillId="0" borderId="5" xfId="50" applyNumberFormat="1" applyAlignment="1">
      <alignment/>
    </xf>
    <xf numFmtId="0" fontId="25" fillId="0" borderId="0" xfId="48" applyBorder="1" applyAlignment="1">
      <alignment/>
    </xf>
    <xf numFmtId="0" fontId="0" fillId="0" borderId="0" xfId="0" applyAlignment="1">
      <alignment wrapText="1"/>
    </xf>
    <xf numFmtId="0" fontId="25" fillId="0" borderId="3" xfId="48" applyAlignment="1">
      <alignment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N73"/>
  <sheetViews>
    <sheetView tabSelected="1" zoomScalePageLayoutView="0" workbookViewId="0" topLeftCell="A51">
      <selection activeCell="F69" sqref="F69"/>
    </sheetView>
  </sheetViews>
  <sheetFormatPr defaultColWidth="9.140625" defaultRowHeight="15"/>
  <cols>
    <col min="1" max="1" width="15.28125" style="0" customWidth="1"/>
    <col min="2" max="2" width="25.140625" style="0" customWidth="1"/>
    <col min="3" max="3" width="7.7109375" style="1" customWidth="1"/>
    <col min="4" max="4" width="8.140625" style="1" customWidth="1"/>
    <col min="5" max="5" width="9.421875" style="0" customWidth="1"/>
    <col min="6" max="7" width="13.28125" style="2" customWidth="1"/>
    <col min="8" max="8" width="11.7109375" style="1" customWidth="1"/>
    <col min="9" max="9" width="13.28125" style="2" customWidth="1"/>
    <col min="10" max="10" width="8.8515625" style="1" customWidth="1"/>
    <col min="11" max="11" width="13.28125" style="2" customWidth="1"/>
    <col min="12" max="12" width="8.8515625" style="1" customWidth="1"/>
    <col min="13" max="13" width="13.28125" style="2" customWidth="1"/>
  </cols>
  <sheetData>
    <row r="1" spans="1:5" ht="19.5">
      <c r="A1" s="19" t="s">
        <v>130</v>
      </c>
      <c r="B1" s="19"/>
      <c r="C1" s="19"/>
      <c r="D1" s="19"/>
      <c r="E1" s="19"/>
    </row>
    <row r="2" spans="1:14" ht="69.75" thickBot="1">
      <c r="A2" s="5" t="s">
        <v>127</v>
      </c>
      <c r="B2" s="5" t="s">
        <v>128</v>
      </c>
      <c r="C2" s="6" t="s">
        <v>0</v>
      </c>
      <c r="D2" s="6" t="s">
        <v>129</v>
      </c>
      <c r="E2" s="5" t="s">
        <v>1</v>
      </c>
      <c r="F2" s="7" t="s">
        <v>133</v>
      </c>
      <c r="G2" s="7" t="s">
        <v>134</v>
      </c>
      <c r="H2" s="6" t="s">
        <v>126</v>
      </c>
      <c r="I2" s="7" t="s">
        <v>135</v>
      </c>
      <c r="J2" s="6" t="s">
        <v>131</v>
      </c>
      <c r="K2" s="7" t="s">
        <v>136</v>
      </c>
      <c r="L2" s="6" t="s">
        <v>132</v>
      </c>
      <c r="M2" s="7" t="s">
        <v>137</v>
      </c>
      <c r="N2" s="5"/>
    </row>
    <row r="3" spans="1:13" ht="15" thickTop="1">
      <c r="A3" t="s">
        <v>2</v>
      </c>
      <c r="B3" t="s">
        <v>3</v>
      </c>
      <c r="C3" s="1">
        <v>6.95</v>
      </c>
      <c r="D3" s="1">
        <v>5.95</v>
      </c>
      <c r="E3" s="3">
        <v>0.01628423390081421</v>
      </c>
      <c r="F3" s="2">
        <f aca="true" t="shared" si="0" ref="F3:F34">E3*D3</f>
        <v>0.09689119170984456</v>
      </c>
      <c r="G3" s="2">
        <f aca="true" t="shared" si="1" ref="G3:G34">E3*C3</f>
        <v>0.11317542561065877</v>
      </c>
      <c r="H3" s="1">
        <v>6.1</v>
      </c>
      <c r="I3" s="2">
        <f aca="true" t="shared" si="2" ref="I3:I34">E3*H3</f>
        <v>0.09933382679496668</v>
      </c>
      <c r="J3" s="1">
        <v>4.895104895104895</v>
      </c>
      <c r="K3" s="2">
        <f aca="true" t="shared" si="3" ref="K3:K34">J3*E3</f>
        <v>0.07971303308090871</v>
      </c>
      <c r="L3" s="1">
        <v>4.741258741258742</v>
      </c>
      <c r="M3" s="2">
        <f aca="true" t="shared" si="4" ref="M3:M34">L3*E3</f>
        <v>0.07720776632693731</v>
      </c>
    </row>
    <row r="4" spans="1:13" ht="14.25">
      <c r="A4" t="s">
        <v>4</v>
      </c>
      <c r="B4" t="s">
        <v>5</v>
      </c>
      <c r="C4" s="1">
        <v>6.95</v>
      </c>
      <c r="D4" s="1">
        <v>5.95</v>
      </c>
      <c r="E4" s="3">
        <v>0.005921539600296077</v>
      </c>
      <c r="F4" s="2">
        <f t="shared" si="0"/>
        <v>0.035233160621761656</v>
      </c>
      <c r="G4" s="2">
        <f t="shared" si="1"/>
        <v>0.041154700222057736</v>
      </c>
      <c r="H4" s="1">
        <v>6.1</v>
      </c>
      <c r="I4" s="2">
        <f t="shared" si="2"/>
        <v>0.03612139156180606</v>
      </c>
      <c r="J4" s="1">
        <v>5.454545454545455</v>
      </c>
      <c r="K4" s="2">
        <f t="shared" si="3"/>
        <v>0.03229930691070588</v>
      </c>
      <c r="L4" s="1">
        <v>4.741258741258742</v>
      </c>
      <c r="M4" s="2">
        <f t="shared" si="4"/>
        <v>0.02807555139161357</v>
      </c>
    </row>
    <row r="5" spans="1:13" ht="14.25">
      <c r="A5" t="s">
        <v>6</v>
      </c>
      <c r="B5" t="s">
        <v>7</v>
      </c>
      <c r="C5" s="1">
        <v>5.95</v>
      </c>
      <c r="D5" s="1">
        <v>5.6000000000000005</v>
      </c>
      <c r="E5" s="3">
        <v>0.04885270170244264</v>
      </c>
      <c r="F5" s="2">
        <f t="shared" si="0"/>
        <v>0.2735751295336788</v>
      </c>
      <c r="G5" s="2">
        <f t="shared" si="1"/>
        <v>0.2906735751295337</v>
      </c>
      <c r="H5" s="1">
        <v>5.95</v>
      </c>
      <c r="I5" s="2">
        <f t="shared" si="2"/>
        <v>0.2906735751295337</v>
      </c>
      <c r="J5" s="1">
        <v>5.104895104895105</v>
      </c>
      <c r="K5" s="2">
        <f t="shared" si="3"/>
        <v>0.2493879177817002</v>
      </c>
      <c r="L5" s="1">
        <v>4.741258741258742</v>
      </c>
      <c r="M5" s="2">
        <f t="shared" si="4"/>
        <v>0.23162329898081196</v>
      </c>
    </row>
    <row r="6" spans="1:13" ht="14.25">
      <c r="A6" t="s">
        <v>8</v>
      </c>
      <c r="B6" t="s">
        <v>9</v>
      </c>
      <c r="C6" s="1">
        <v>9.95</v>
      </c>
      <c r="D6" s="1">
        <v>9.95</v>
      </c>
      <c r="E6" s="3">
        <v>0.03626943005181347</v>
      </c>
      <c r="F6" s="2">
        <f t="shared" si="0"/>
        <v>0.36088082901554397</v>
      </c>
      <c r="G6" s="2">
        <f t="shared" si="1"/>
        <v>0.36088082901554397</v>
      </c>
      <c r="H6" s="1">
        <v>10.75</v>
      </c>
      <c r="I6" s="2">
        <f t="shared" si="2"/>
        <v>0.38989637305699476</v>
      </c>
      <c r="J6" s="1">
        <v>6.853146853146854</v>
      </c>
      <c r="K6" s="2">
        <f t="shared" si="3"/>
        <v>0.24855973042501542</v>
      </c>
      <c r="L6" s="1">
        <v>6.524475524475525</v>
      </c>
      <c r="M6" s="2">
        <f t="shared" si="4"/>
        <v>0.23663900865973406</v>
      </c>
    </row>
    <row r="7" spans="1:13" ht="14.25">
      <c r="A7" t="s">
        <v>100</v>
      </c>
      <c r="B7" t="s">
        <v>138</v>
      </c>
      <c r="C7" s="1">
        <v>20.45</v>
      </c>
      <c r="D7" s="1">
        <v>20.45</v>
      </c>
      <c r="E7" s="3">
        <v>0.027387120651369355</v>
      </c>
      <c r="F7" s="2">
        <f t="shared" si="0"/>
        <v>0.5600666173205033</v>
      </c>
      <c r="G7" s="2">
        <f t="shared" si="1"/>
        <v>0.5600666173205033</v>
      </c>
      <c r="H7" s="1">
        <v>0</v>
      </c>
      <c r="I7" s="2">
        <f t="shared" si="2"/>
        <v>0</v>
      </c>
      <c r="J7" s="1">
        <v>15.944055944055945</v>
      </c>
      <c r="K7" s="2">
        <f t="shared" si="3"/>
        <v>0.4366617838120429</v>
      </c>
      <c r="L7" s="1">
        <v>22.23776223776224</v>
      </c>
      <c r="M7" s="2">
        <f t="shared" si="4"/>
        <v>0.6090282774220599</v>
      </c>
    </row>
    <row r="8" spans="1:13" ht="14.25">
      <c r="A8" t="s">
        <v>10</v>
      </c>
      <c r="B8" t="s">
        <v>11</v>
      </c>
      <c r="C8" s="1">
        <v>2.1</v>
      </c>
      <c r="D8" s="1">
        <v>1.95</v>
      </c>
      <c r="E8" s="3">
        <v>0.050333086602516654</v>
      </c>
      <c r="F8" s="2">
        <f t="shared" si="0"/>
        <v>0.09814951887490747</v>
      </c>
      <c r="G8" s="2">
        <f t="shared" si="1"/>
        <v>0.10569948186528498</v>
      </c>
      <c r="H8" s="1">
        <v>2.25</v>
      </c>
      <c r="I8" s="2">
        <f t="shared" si="2"/>
        <v>0.11324944485566248</v>
      </c>
      <c r="J8" s="1">
        <v>2.7972027972027975</v>
      </c>
      <c r="K8" s="2">
        <f t="shared" si="3"/>
        <v>0.14079185063641023</v>
      </c>
      <c r="L8" s="1">
        <v>3.146853146853147</v>
      </c>
      <c r="M8" s="2">
        <f t="shared" si="4"/>
        <v>0.15839083196596151</v>
      </c>
    </row>
    <row r="9" spans="1:13" ht="14.25">
      <c r="A9" t="s">
        <v>12</v>
      </c>
      <c r="B9" t="s">
        <v>13</v>
      </c>
      <c r="C9" s="1">
        <v>1.7</v>
      </c>
      <c r="D9" s="1">
        <v>1.45</v>
      </c>
      <c r="E9" s="3">
        <v>0.050333086602516654</v>
      </c>
      <c r="F9" s="2">
        <f t="shared" si="0"/>
        <v>0.07298297557364915</v>
      </c>
      <c r="G9" s="2">
        <f t="shared" si="1"/>
        <v>0.0855662472242783</v>
      </c>
      <c r="H9" s="1">
        <v>1.25</v>
      </c>
      <c r="I9" s="2">
        <f t="shared" si="2"/>
        <v>0.06291635825314582</v>
      </c>
      <c r="J9" s="1">
        <v>2.7972027972027975</v>
      </c>
      <c r="K9" s="2">
        <f t="shared" si="3"/>
        <v>0.14079185063641023</v>
      </c>
      <c r="L9" s="1">
        <v>3.0279720279720284</v>
      </c>
      <c r="M9" s="2">
        <f t="shared" si="4"/>
        <v>0.1524071783139141</v>
      </c>
    </row>
    <row r="10" spans="1:13" ht="14.25">
      <c r="A10" t="s">
        <v>14</v>
      </c>
      <c r="B10" t="s">
        <v>15</v>
      </c>
      <c r="C10" s="1">
        <v>6.75</v>
      </c>
      <c r="D10" s="1">
        <v>4.25</v>
      </c>
      <c r="E10" s="3">
        <v>0.034789045151739445</v>
      </c>
      <c r="F10" s="2">
        <f t="shared" si="0"/>
        <v>0.14785344189489263</v>
      </c>
      <c r="G10" s="2">
        <f t="shared" si="1"/>
        <v>0.23482605477424126</v>
      </c>
      <c r="H10" s="1">
        <v>6.75</v>
      </c>
      <c r="I10" s="2">
        <f t="shared" si="2"/>
        <v>0.23482605477424126</v>
      </c>
      <c r="J10" s="1">
        <v>5.944055944055944</v>
      </c>
      <c r="K10" s="2">
        <f t="shared" si="3"/>
        <v>0.20678803062222748</v>
      </c>
      <c r="L10" s="1">
        <v>6.986013986013987</v>
      </c>
      <c r="M10" s="2">
        <f t="shared" si="4"/>
        <v>0.24303675599012384</v>
      </c>
    </row>
    <row r="11" spans="1:13" ht="14.25">
      <c r="A11" t="s">
        <v>16</v>
      </c>
      <c r="B11" t="s">
        <v>17</v>
      </c>
      <c r="C11" s="1">
        <v>6.05</v>
      </c>
      <c r="D11" s="1">
        <v>4.95</v>
      </c>
      <c r="E11" s="3">
        <v>0.015544041450777205</v>
      </c>
      <c r="F11" s="2">
        <f t="shared" si="0"/>
        <v>0.07694300518134717</v>
      </c>
      <c r="G11" s="2">
        <f t="shared" si="1"/>
        <v>0.09404145077720209</v>
      </c>
      <c r="H11" s="1">
        <v>5.75</v>
      </c>
      <c r="I11" s="2">
        <f t="shared" si="2"/>
        <v>0.08937823834196892</v>
      </c>
      <c r="J11" s="1">
        <v>4.825174825174826</v>
      </c>
      <c r="K11" s="2">
        <f t="shared" si="3"/>
        <v>0.07500271748976414</v>
      </c>
      <c r="L11" s="1">
        <v>4.783216783216783</v>
      </c>
      <c r="M11" s="2">
        <f t="shared" si="4"/>
        <v>0.07435051994637489</v>
      </c>
    </row>
    <row r="12" spans="1:13" ht="14.25">
      <c r="A12" t="s">
        <v>18</v>
      </c>
      <c r="B12" t="s">
        <v>19</v>
      </c>
      <c r="C12" s="1">
        <v>2.25</v>
      </c>
      <c r="D12" s="1">
        <v>1.95</v>
      </c>
      <c r="E12" s="3">
        <v>0.022945965951147295</v>
      </c>
      <c r="F12" s="2">
        <f t="shared" si="0"/>
        <v>0.044744633604737225</v>
      </c>
      <c r="G12" s="2">
        <f t="shared" si="1"/>
        <v>0.05162842339008141</v>
      </c>
      <c r="H12" s="1">
        <v>2.35</v>
      </c>
      <c r="I12" s="2">
        <f t="shared" si="2"/>
        <v>0.05392301998519614</v>
      </c>
      <c r="J12" s="1">
        <v>2.7972027972027975</v>
      </c>
      <c r="K12" s="2">
        <f t="shared" si="3"/>
        <v>0.06418452014306937</v>
      </c>
      <c r="L12" s="1">
        <v>3.1888111888111887</v>
      </c>
      <c r="M12" s="2">
        <f t="shared" si="4"/>
        <v>0.07317035296309907</v>
      </c>
    </row>
    <row r="13" spans="1:13" ht="14.25">
      <c r="A13" t="s">
        <v>20</v>
      </c>
      <c r="B13" t="s">
        <v>21</v>
      </c>
      <c r="C13" s="1">
        <v>2.25</v>
      </c>
      <c r="D13" s="1">
        <v>1.95</v>
      </c>
      <c r="E13" s="3">
        <v>0.03997039230199852</v>
      </c>
      <c r="F13" s="2">
        <f t="shared" si="0"/>
        <v>0.0779422649888971</v>
      </c>
      <c r="G13" s="2">
        <f t="shared" si="1"/>
        <v>0.08993338267949666</v>
      </c>
      <c r="H13" s="1">
        <v>2.25</v>
      </c>
      <c r="I13" s="2">
        <f t="shared" si="2"/>
        <v>0.08993338267949666</v>
      </c>
      <c r="J13" s="1">
        <v>2.7972027972027975</v>
      </c>
      <c r="K13" s="2">
        <f t="shared" si="3"/>
        <v>0.11180529315244342</v>
      </c>
      <c r="L13" s="1">
        <v>3.1888111888111887</v>
      </c>
      <c r="M13" s="2">
        <f t="shared" si="4"/>
        <v>0.12745803419378549</v>
      </c>
    </row>
    <row r="14" spans="1:13" ht="14.25">
      <c r="A14" t="s">
        <v>22</v>
      </c>
      <c r="B14" t="s">
        <v>23</v>
      </c>
      <c r="C14" s="1">
        <v>3.4</v>
      </c>
      <c r="D14" s="1">
        <v>3.95</v>
      </c>
      <c r="E14" s="3">
        <v>0.008882309400444115</v>
      </c>
      <c r="F14" s="2">
        <f t="shared" si="0"/>
        <v>0.03508512213175426</v>
      </c>
      <c r="G14" s="2">
        <f t="shared" si="1"/>
        <v>0.03019985196150999</v>
      </c>
      <c r="H14" s="1">
        <v>2.55</v>
      </c>
      <c r="I14" s="2">
        <f t="shared" si="2"/>
        <v>0.02264988897113249</v>
      </c>
      <c r="J14" s="1">
        <v>4.881118881118882</v>
      </c>
      <c r="K14" s="2">
        <f t="shared" si="3"/>
        <v>0.0433556081224475</v>
      </c>
      <c r="L14" s="1">
        <v>3.6083916083916088</v>
      </c>
      <c r="M14" s="2">
        <f t="shared" si="4"/>
        <v>0.032050850703700444</v>
      </c>
    </row>
    <row r="15" spans="1:13" ht="14.25">
      <c r="A15" t="s">
        <v>24</v>
      </c>
      <c r="B15" t="s">
        <v>25</v>
      </c>
      <c r="C15" s="1">
        <v>4.05</v>
      </c>
      <c r="D15" s="1">
        <v>3.45</v>
      </c>
      <c r="E15" s="3">
        <v>0.012583271650629163</v>
      </c>
      <c r="F15" s="2">
        <f t="shared" si="0"/>
        <v>0.043412287194670614</v>
      </c>
      <c r="G15" s="2">
        <f t="shared" si="1"/>
        <v>0.05096225018504811</v>
      </c>
      <c r="H15" s="1">
        <v>3.1</v>
      </c>
      <c r="I15" s="2">
        <f t="shared" si="2"/>
        <v>0.03900814211695041</v>
      </c>
      <c r="J15" s="1">
        <v>3.440559440559441</v>
      </c>
      <c r="K15" s="2">
        <f t="shared" si="3"/>
        <v>0.043293494070696145</v>
      </c>
      <c r="L15" s="1">
        <v>3.888111888111888</v>
      </c>
      <c r="M15" s="2">
        <f t="shared" si="4"/>
        <v>0.04892516809615255</v>
      </c>
    </row>
    <row r="16" spans="1:13" ht="14.25">
      <c r="A16" t="s">
        <v>26</v>
      </c>
      <c r="B16" t="s">
        <v>27</v>
      </c>
      <c r="C16" s="1">
        <v>4.75</v>
      </c>
      <c r="D16" s="1">
        <v>4.15</v>
      </c>
      <c r="E16" s="3">
        <v>0.006661732050333087</v>
      </c>
      <c r="F16" s="2">
        <f t="shared" si="0"/>
        <v>0.027646188008882314</v>
      </c>
      <c r="G16" s="2">
        <f t="shared" si="1"/>
        <v>0.03164322723908216</v>
      </c>
      <c r="H16" s="1">
        <v>3.95</v>
      </c>
      <c r="I16" s="2">
        <f t="shared" si="2"/>
        <v>0.026313841598815692</v>
      </c>
      <c r="J16" s="1">
        <v>4.895104895104895</v>
      </c>
      <c r="K16" s="2">
        <f t="shared" si="3"/>
        <v>0.03260987716946266</v>
      </c>
      <c r="L16" s="1">
        <v>4.195804195804196</v>
      </c>
      <c r="M16" s="2">
        <f t="shared" si="4"/>
        <v>0.027951323288110855</v>
      </c>
    </row>
    <row r="17" spans="1:13" ht="14.25">
      <c r="A17" t="s">
        <v>28</v>
      </c>
      <c r="B17" t="s">
        <v>29</v>
      </c>
      <c r="C17" s="1">
        <v>3.95</v>
      </c>
      <c r="D17" s="1">
        <v>3.95</v>
      </c>
      <c r="E17" s="3">
        <v>0.007401924500370095</v>
      </c>
      <c r="F17" s="2">
        <f t="shared" si="0"/>
        <v>0.029237601776461876</v>
      </c>
      <c r="G17" s="2">
        <f t="shared" si="1"/>
        <v>0.029237601776461876</v>
      </c>
      <c r="H17" s="1">
        <v>3.6</v>
      </c>
      <c r="I17" s="2">
        <f t="shared" si="2"/>
        <v>0.026646928201332343</v>
      </c>
      <c r="J17" s="1">
        <v>3.7062937062937062</v>
      </c>
      <c r="K17" s="2">
        <f t="shared" si="3"/>
        <v>0.027433706190182868</v>
      </c>
      <c r="L17" s="1">
        <v>3.8461538461538463</v>
      </c>
      <c r="M17" s="2">
        <f t="shared" si="4"/>
        <v>0.028468940386038828</v>
      </c>
    </row>
    <row r="18" spans="1:13" ht="14.25">
      <c r="A18" t="s">
        <v>30</v>
      </c>
      <c r="B18" t="s">
        <v>31</v>
      </c>
      <c r="C18" s="1">
        <v>4.2</v>
      </c>
      <c r="D18" s="1">
        <v>3.95</v>
      </c>
      <c r="E18" s="3">
        <v>0.006661732050333087</v>
      </c>
      <c r="F18" s="2">
        <f t="shared" si="0"/>
        <v>0.026313841598815692</v>
      </c>
      <c r="G18" s="2">
        <f t="shared" si="1"/>
        <v>0.027979274611398965</v>
      </c>
      <c r="H18" s="1">
        <v>3.5</v>
      </c>
      <c r="I18" s="2">
        <f t="shared" si="2"/>
        <v>0.023316062176165803</v>
      </c>
      <c r="J18" s="1">
        <v>3.7762237762237767</v>
      </c>
      <c r="K18" s="2">
        <f t="shared" si="3"/>
        <v>0.02515619095929977</v>
      </c>
      <c r="L18" s="1">
        <v>3.9580419580419584</v>
      </c>
      <c r="M18" s="2">
        <f t="shared" si="4"/>
        <v>0.02636741496845124</v>
      </c>
    </row>
    <row r="19" spans="1:13" ht="14.25">
      <c r="A19" t="s">
        <v>32</v>
      </c>
      <c r="B19" t="s">
        <v>33</v>
      </c>
      <c r="C19" s="1">
        <v>2.25</v>
      </c>
      <c r="D19" s="1">
        <v>1.95</v>
      </c>
      <c r="E19" s="3">
        <v>0.008142116950407105</v>
      </c>
      <c r="F19" s="2">
        <f t="shared" si="0"/>
        <v>0.015877128053293853</v>
      </c>
      <c r="G19" s="2">
        <f t="shared" si="1"/>
        <v>0.018319763138415986</v>
      </c>
      <c r="H19" s="1">
        <v>1.45</v>
      </c>
      <c r="I19" s="2">
        <f t="shared" si="2"/>
        <v>0.011806069578090302</v>
      </c>
      <c r="J19" s="1">
        <v>2.7972027972027975</v>
      </c>
      <c r="K19" s="2">
        <f t="shared" si="3"/>
        <v>0.022775152308831065</v>
      </c>
      <c r="L19" s="1">
        <v>3.1888111888111887</v>
      </c>
      <c r="M19" s="2">
        <f t="shared" si="4"/>
        <v>0.025963673632067412</v>
      </c>
    </row>
    <row r="20" spans="1:13" ht="14.25">
      <c r="A20" t="s">
        <v>34</v>
      </c>
      <c r="B20" t="s">
        <v>35</v>
      </c>
      <c r="C20" s="1">
        <v>3.3</v>
      </c>
      <c r="D20" s="1">
        <v>2.6</v>
      </c>
      <c r="E20" s="3">
        <v>0.021465581051073285</v>
      </c>
      <c r="F20" s="2">
        <f t="shared" si="0"/>
        <v>0.055810510732790544</v>
      </c>
      <c r="G20" s="2">
        <f t="shared" si="1"/>
        <v>0.07083641746854184</v>
      </c>
      <c r="H20" s="1">
        <v>2.5</v>
      </c>
      <c r="I20" s="2">
        <f t="shared" si="2"/>
        <v>0.05366395262768321</v>
      </c>
      <c r="J20" s="1">
        <v>3.146853146853147</v>
      </c>
      <c r="K20" s="2">
        <f t="shared" si="3"/>
        <v>0.06754903127960125</v>
      </c>
      <c r="L20" s="1">
        <v>3.5734265734265738</v>
      </c>
      <c r="M20" s="2">
        <f t="shared" si="4"/>
        <v>0.0767056777419472</v>
      </c>
    </row>
    <row r="21" spans="1:13" ht="14.25">
      <c r="A21" t="s">
        <v>36</v>
      </c>
      <c r="B21" t="s">
        <v>37</v>
      </c>
      <c r="C21" s="1">
        <v>3.95</v>
      </c>
      <c r="D21" s="1">
        <v>3.95</v>
      </c>
      <c r="E21" s="3">
        <v>0.007401924500370095</v>
      </c>
      <c r="F21" s="2">
        <f t="shared" si="0"/>
        <v>0.029237601776461876</v>
      </c>
      <c r="G21" s="2">
        <f t="shared" si="1"/>
        <v>0.029237601776461876</v>
      </c>
      <c r="H21" s="1">
        <v>3.6</v>
      </c>
      <c r="I21" s="2">
        <f t="shared" si="2"/>
        <v>0.026646928201332343</v>
      </c>
      <c r="J21" s="1">
        <v>3.48951048951049</v>
      </c>
      <c r="K21" s="2">
        <f t="shared" si="3"/>
        <v>0.02582909318660614</v>
      </c>
      <c r="L21" s="1">
        <v>3.8461538461538463</v>
      </c>
      <c r="M21" s="2">
        <f t="shared" si="4"/>
        <v>0.028468940386038828</v>
      </c>
    </row>
    <row r="22" spans="1:13" ht="14.25">
      <c r="A22" t="s">
        <v>38</v>
      </c>
      <c r="B22" t="s">
        <v>39</v>
      </c>
      <c r="C22" s="1">
        <v>2.25</v>
      </c>
      <c r="D22" s="1">
        <v>1.45</v>
      </c>
      <c r="E22" s="3">
        <v>0.02220577350111029</v>
      </c>
      <c r="F22" s="2">
        <f t="shared" si="0"/>
        <v>0.03219837157660992</v>
      </c>
      <c r="G22" s="2">
        <f t="shared" si="1"/>
        <v>0.049962990377498157</v>
      </c>
      <c r="H22" s="1">
        <v>1.45</v>
      </c>
      <c r="I22" s="2">
        <f t="shared" si="2"/>
        <v>0.03219837157660992</v>
      </c>
      <c r="J22" s="1">
        <v>2.7902097902097904</v>
      </c>
      <c r="K22" s="2">
        <f t="shared" si="3"/>
        <v>0.061958766621979064</v>
      </c>
      <c r="L22" s="1">
        <v>3.1888111888111887</v>
      </c>
      <c r="M22" s="2">
        <f t="shared" si="4"/>
        <v>0.0708100189965475</v>
      </c>
    </row>
    <row r="23" spans="1:13" ht="14.25">
      <c r="A23" t="s">
        <v>40</v>
      </c>
      <c r="B23" t="s">
        <v>41</v>
      </c>
      <c r="C23" s="1">
        <v>7.95</v>
      </c>
      <c r="D23" s="1">
        <v>5.45</v>
      </c>
      <c r="E23" s="3">
        <v>0.06809770540340489</v>
      </c>
      <c r="F23" s="2">
        <f t="shared" si="0"/>
        <v>0.37113249444855667</v>
      </c>
      <c r="G23" s="2">
        <f t="shared" si="1"/>
        <v>0.5413767579570689</v>
      </c>
      <c r="H23" s="1">
        <v>5.5</v>
      </c>
      <c r="I23" s="2">
        <f t="shared" si="2"/>
        <v>0.37453737971872686</v>
      </c>
      <c r="J23" s="1">
        <v>5.034965034965035</v>
      </c>
      <c r="K23" s="2">
        <f t="shared" si="3"/>
        <v>0.34286956566749316</v>
      </c>
      <c r="L23" s="1">
        <v>6.986013986013987</v>
      </c>
      <c r="M23" s="2">
        <f t="shared" si="4"/>
        <v>0.4757315223636468</v>
      </c>
    </row>
    <row r="24" spans="1:13" ht="14.25">
      <c r="A24" t="s">
        <v>42</v>
      </c>
      <c r="B24" t="s">
        <v>43</v>
      </c>
      <c r="C24" s="1">
        <v>2.8</v>
      </c>
      <c r="D24" s="1">
        <v>2.25</v>
      </c>
      <c r="E24" s="3">
        <v>0.005181347150259068</v>
      </c>
      <c r="F24" s="2">
        <f t="shared" si="0"/>
        <v>0.011658031088082905</v>
      </c>
      <c r="G24" s="2">
        <f t="shared" si="1"/>
        <v>0.01450777202072539</v>
      </c>
      <c r="H24" s="1">
        <v>2.45</v>
      </c>
      <c r="I24" s="2">
        <f t="shared" si="2"/>
        <v>0.012694300518134718</v>
      </c>
      <c r="J24" s="1">
        <v>0</v>
      </c>
      <c r="K24" s="2">
        <f t="shared" si="3"/>
        <v>0</v>
      </c>
      <c r="L24" s="1">
        <v>3.3916083916083917</v>
      </c>
      <c r="M24" s="2">
        <f t="shared" si="4"/>
        <v>0.017573100474654883</v>
      </c>
    </row>
    <row r="25" spans="1:13" ht="14.25">
      <c r="A25" t="s">
        <v>44</v>
      </c>
      <c r="B25" t="s">
        <v>45</v>
      </c>
      <c r="C25" s="1">
        <v>2.25</v>
      </c>
      <c r="D25" s="1">
        <v>1.95</v>
      </c>
      <c r="E25" s="3">
        <v>0.03182827535159141</v>
      </c>
      <c r="F25" s="2">
        <f t="shared" si="0"/>
        <v>0.062065136935603255</v>
      </c>
      <c r="G25" s="2">
        <f t="shared" si="1"/>
        <v>0.07161361954108067</v>
      </c>
      <c r="H25" s="1">
        <v>1.5</v>
      </c>
      <c r="I25" s="2">
        <f t="shared" si="2"/>
        <v>0.04774241302738712</v>
      </c>
      <c r="J25" s="1">
        <v>2.6573426573426575</v>
      </c>
      <c r="K25" s="2">
        <f t="shared" si="3"/>
        <v>0.08457863380143173</v>
      </c>
      <c r="L25" s="1">
        <v>3.1888111888111887</v>
      </c>
      <c r="M25" s="2">
        <f t="shared" si="4"/>
        <v>0.10149436056171807</v>
      </c>
    </row>
    <row r="26" spans="1:13" ht="14.25">
      <c r="A26" t="s">
        <v>46</v>
      </c>
      <c r="B26" t="s">
        <v>47</v>
      </c>
      <c r="C26" s="1">
        <v>2.95</v>
      </c>
      <c r="D26" s="1">
        <v>1.95</v>
      </c>
      <c r="E26" s="3">
        <v>0.03997039230199852</v>
      </c>
      <c r="F26" s="2">
        <f t="shared" si="0"/>
        <v>0.0779422649888971</v>
      </c>
      <c r="G26" s="2">
        <f t="shared" si="1"/>
        <v>0.11791265729089563</v>
      </c>
      <c r="H26" s="1">
        <v>1.95</v>
      </c>
      <c r="I26" s="2">
        <f t="shared" si="2"/>
        <v>0.0779422649888971</v>
      </c>
      <c r="J26" s="1">
        <v>2.6573426573426575</v>
      </c>
      <c r="K26" s="2">
        <f t="shared" si="3"/>
        <v>0.10621502849482124</v>
      </c>
      <c r="L26" s="1">
        <v>3.4195804195804196</v>
      </c>
      <c r="M26" s="2">
        <f t="shared" si="4"/>
        <v>0.13668197087886205</v>
      </c>
    </row>
    <row r="27" spans="1:13" ht="14.25">
      <c r="A27" t="s">
        <v>48</v>
      </c>
      <c r="B27" t="s">
        <v>49</v>
      </c>
      <c r="C27" s="1">
        <v>3.3</v>
      </c>
      <c r="D27" s="1">
        <v>2.6</v>
      </c>
      <c r="E27" s="3">
        <v>0.007401924500370095</v>
      </c>
      <c r="F27" s="2">
        <f t="shared" si="0"/>
        <v>0.019245003700962247</v>
      </c>
      <c r="G27" s="2">
        <f t="shared" si="1"/>
        <v>0.02442635085122131</v>
      </c>
      <c r="H27" s="1">
        <v>2.45</v>
      </c>
      <c r="I27" s="2">
        <f t="shared" si="2"/>
        <v>0.018134715025906734</v>
      </c>
      <c r="J27" s="1">
        <v>0</v>
      </c>
      <c r="K27" s="2">
        <f t="shared" si="3"/>
        <v>0</v>
      </c>
      <c r="L27" s="1">
        <v>3.5734265734265738</v>
      </c>
      <c r="M27" s="2">
        <f t="shared" si="4"/>
        <v>0.026450233704119714</v>
      </c>
    </row>
    <row r="28" spans="1:13" ht="14.25">
      <c r="A28" t="s">
        <v>50</v>
      </c>
      <c r="B28" t="s">
        <v>51</v>
      </c>
      <c r="C28" s="1">
        <v>2.25</v>
      </c>
      <c r="D28" s="1">
        <v>1.95</v>
      </c>
      <c r="E28" s="3">
        <v>0.007401924500370095</v>
      </c>
      <c r="F28" s="2">
        <f t="shared" si="0"/>
        <v>0.014433752775721684</v>
      </c>
      <c r="G28" s="2">
        <f t="shared" si="1"/>
        <v>0.016654330125832714</v>
      </c>
      <c r="H28" s="1">
        <v>1.25</v>
      </c>
      <c r="I28" s="2">
        <f t="shared" si="2"/>
        <v>0.00925240562546262</v>
      </c>
      <c r="J28" s="1">
        <v>2.6573426573426575</v>
      </c>
      <c r="K28" s="2">
        <f t="shared" si="3"/>
        <v>0.01966944972126319</v>
      </c>
      <c r="L28" s="1">
        <v>3.1888111888111887</v>
      </c>
      <c r="M28" s="2">
        <f t="shared" si="4"/>
        <v>0.023603339665515827</v>
      </c>
    </row>
    <row r="29" spans="1:13" ht="14.25">
      <c r="A29" t="s">
        <v>52</v>
      </c>
      <c r="B29" t="s">
        <v>17</v>
      </c>
      <c r="C29" s="1">
        <v>6.45</v>
      </c>
      <c r="D29" s="1">
        <v>5.300000000000001</v>
      </c>
      <c r="E29" s="3">
        <v>0.01480384900074019</v>
      </c>
      <c r="F29" s="2">
        <f t="shared" si="0"/>
        <v>0.07846039970392302</v>
      </c>
      <c r="G29" s="2">
        <f t="shared" si="1"/>
        <v>0.09548482605477422</v>
      </c>
      <c r="H29" s="1">
        <v>5.95</v>
      </c>
      <c r="I29" s="2">
        <f t="shared" si="2"/>
        <v>0.08808290155440414</v>
      </c>
      <c r="J29" s="1">
        <v>5.874125874125875</v>
      </c>
      <c r="K29" s="2">
        <f t="shared" si="3"/>
        <v>0.08695967245190044</v>
      </c>
      <c r="L29" s="1">
        <v>4.9720279720279725</v>
      </c>
      <c r="M29" s="2">
        <f t="shared" si="4"/>
        <v>0.07360515132535858</v>
      </c>
    </row>
    <row r="30" spans="1:13" ht="14.25">
      <c r="A30" t="s">
        <v>53</v>
      </c>
      <c r="B30" t="s">
        <v>11</v>
      </c>
      <c r="C30" s="1">
        <v>6.45</v>
      </c>
      <c r="D30" s="1">
        <v>5.95</v>
      </c>
      <c r="E30" s="3">
        <v>0.028867505551443375</v>
      </c>
      <c r="F30" s="2">
        <f t="shared" si="0"/>
        <v>0.1717616580310881</v>
      </c>
      <c r="G30" s="2">
        <f t="shared" si="1"/>
        <v>0.18619541080680976</v>
      </c>
      <c r="H30" s="1">
        <v>5.95</v>
      </c>
      <c r="I30" s="2">
        <f t="shared" si="2"/>
        <v>0.1717616580310881</v>
      </c>
      <c r="J30" s="1">
        <v>5.804195804195805</v>
      </c>
      <c r="K30" s="2">
        <f t="shared" si="3"/>
        <v>0.16755265459928675</v>
      </c>
      <c r="L30" s="1">
        <v>4.9720279720279725</v>
      </c>
      <c r="M30" s="2">
        <f t="shared" si="4"/>
        <v>0.14353004508444925</v>
      </c>
    </row>
    <row r="31" spans="1:13" ht="14.25">
      <c r="A31" t="s">
        <v>54</v>
      </c>
      <c r="B31" t="s">
        <v>21</v>
      </c>
      <c r="C31" s="1">
        <v>5.1</v>
      </c>
      <c r="D31" s="1">
        <v>4.800000000000001</v>
      </c>
      <c r="E31" s="3">
        <v>0.005181347150259068</v>
      </c>
      <c r="F31" s="2">
        <f t="shared" si="0"/>
        <v>0.024870466321243533</v>
      </c>
      <c r="G31" s="2">
        <f t="shared" si="1"/>
        <v>0.02642487046632125</v>
      </c>
      <c r="H31" s="1">
        <v>4.9</v>
      </c>
      <c r="I31" s="2">
        <f t="shared" si="2"/>
        <v>0.025388601036269436</v>
      </c>
      <c r="J31" s="1">
        <v>4.755244755244755</v>
      </c>
      <c r="K31" s="2">
        <f t="shared" si="3"/>
        <v>0.024638573861371794</v>
      </c>
      <c r="L31" s="1">
        <v>4.34965034965035</v>
      </c>
      <c r="M31" s="2">
        <f t="shared" si="4"/>
        <v>0.0225370484437842</v>
      </c>
    </row>
    <row r="32" spans="1:13" ht="14.25">
      <c r="A32" t="s">
        <v>55</v>
      </c>
      <c r="B32" t="s">
        <v>19</v>
      </c>
      <c r="C32" s="1">
        <v>4.2</v>
      </c>
      <c r="D32" s="1">
        <v>3.6</v>
      </c>
      <c r="E32" s="3">
        <v>0.005181347150259068</v>
      </c>
      <c r="F32" s="2">
        <f t="shared" si="0"/>
        <v>0.018652849740932648</v>
      </c>
      <c r="G32" s="2">
        <f t="shared" si="1"/>
        <v>0.021761658031088087</v>
      </c>
      <c r="H32" s="1">
        <v>3.75</v>
      </c>
      <c r="I32" s="2">
        <f t="shared" si="2"/>
        <v>0.019430051813471506</v>
      </c>
      <c r="J32" s="1">
        <v>4.055944055944056</v>
      </c>
      <c r="K32" s="2">
        <f t="shared" si="3"/>
        <v>0.021015254175875943</v>
      </c>
      <c r="L32" s="1">
        <v>3.9580419580419584</v>
      </c>
      <c r="M32" s="2">
        <f t="shared" si="4"/>
        <v>0.020507989419906524</v>
      </c>
    </row>
    <row r="33" spans="1:13" ht="14.25">
      <c r="A33" t="s">
        <v>56</v>
      </c>
      <c r="B33" t="s">
        <v>57</v>
      </c>
      <c r="C33" s="1">
        <v>3.3</v>
      </c>
      <c r="D33" s="1">
        <v>2.95</v>
      </c>
      <c r="E33" s="3">
        <v>0.013323464100666173</v>
      </c>
      <c r="F33" s="2">
        <f t="shared" si="0"/>
        <v>0.039304219096965215</v>
      </c>
      <c r="G33" s="2">
        <f t="shared" si="1"/>
        <v>0.04396743153219837</v>
      </c>
      <c r="H33" s="1">
        <v>2.5</v>
      </c>
      <c r="I33" s="2">
        <f t="shared" si="2"/>
        <v>0.033308660251665435</v>
      </c>
      <c r="J33" s="1">
        <v>3.076923076923077</v>
      </c>
      <c r="K33" s="2">
        <f t="shared" si="3"/>
        <v>0.04099527415589592</v>
      </c>
      <c r="L33" s="1">
        <v>3.5734265734265738</v>
      </c>
      <c r="M33" s="2">
        <f t="shared" si="4"/>
        <v>0.04761042066741549</v>
      </c>
    </row>
    <row r="34" spans="1:13" ht="14.25">
      <c r="A34" t="s">
        <v>58</v>
      </c>
      <c r="B34" t="s">
        <v>59</v>
      </c>
      <c r="C34" s="1">
        <v>3.3</v>
      </c>
      <c r="D34" s="1">
        <v>2.6</v>
      </c>
      <c r="E34" s="3">
        <v>0.011843079200592153</v>
      </c>
      <c r="F34" s="2">
        <f t="shared" si="0"/>
        <v>0.0307920059215396</v>
      </c>
      <c r="G34" s="2">
        <f t="shared" si="1"/>
        <v>0.0390821613619541</v>
      </c>
      <c r="H34" s="1">
        <v>2.5</v>
      </c>
      <c r="I34" s="2">
        <f t="shared" si="2"/>
        <v>0.029607698001480384</v>
      </c>
      <c r="J34" s="1">
        <v>2.6573426573426575</v>
      </c>
      <c r="K34" s="2">
        <f t="shared" si="3"/>
        <v>0.031471119554021106</v>
      </c>
      <c r="L34" s="1">
        <v>3.5734265734265738</v>
      </c>
      <c r="M34" s="2">
        <f t="shared" si="4"/>
        <v>0.04232037392659155</v>
      </c>
    </row>
    <row r="35" spans="1:13" ht="14.25">
      <c r="A35" t="s">
        <v>60</v>
      </c>
      <c r="B35" t="s">
        <v>23</v>
      </c>
      <c r="C35" s="1">
        <v>4.2</v>
      </c>
      <c r="D35" s="1">
        <v>4.45</v>
      </c>
      <c r="E35" s="3">
        <v>0.006661732050333087</v>
      </c>
      <c r="F35" s="2">
        <f aca="true" t="shared" si="5" ref="F35:F60">E35*D35</f>
        <v>0.029644707623982237</v>
      </c>
      <c r="G35" s="2">
        <f aca="true" t="shared" si="6" ref="G35:G60">E35*C35</f>
        <v>0.027979274611398965</v>
      </c>
      <c r="H35" s="1">
        <v>3.75</v>
      </c>
      <c r="I35" s="2">
        <f aca="true" t="shared" si="7" ref="I35:I60">E35*H35</f>
        <v>0.024981495188749075</v>
      </c>
      <c r="J35" s="1">
        <v>3.48951048951049</v>
      </c>
      <c r="K35" s="2">
        <f aca="true" t="shared" si="8" ref="K35:K60">J35*E35</f>
        <v>0.02324618386794553</v>
      </c>
      <c r="L35" s="1">
        <v>3.9580419580419584</v>
      </c>
      <c r="M35" s="2">
        <f aca="true" t="shared" si="9" ref="M35:M60">L35*E35</f>
        <v>0.02636741496845124</v>
      </c>
    </row>
    <row r="36" spans="1:13" ht="14.25">
      <c r="A36" t="s">
        <v>61</v>
      </c>
      <c r="B36" t="s">
        <v>25</v>
      </c>
      <c r="C36" s="1">
        <v>4.2</v>
      </c>
      <c r="D36" s="1">
        <v>3.8</v>
      </c>
      <c r="E36" s="3">
        <v>0.0022205773501110288</v>
      </c>
      <c r="F36" s="2">
        <f t="shared" si="5"/>
        <v>0.00843819393042191</v>
      </c>
      <c r="G36" s="2">
        <f t="shared" si="6"/>
        <v>0.00932642487046632</v>
      </c>
      <c r="H36" s="1">
        <v>3.5</v>
      </c>
      <c r="I36" s="2">
        <f t="shared" si="7"/>
        <v>0.007772020725388601</v>
      </c>
      <c r="J36" s="1">
        <v>3.48951048951049</v>
      </c>
      <c r="K36" s="2">
        <f t="shared" si="8"/>
        <v>0.007748727955981843</v>
      </c>
      <c r="L36" s="1">
        <v>3.9580419580419584</v>
      </c>
      <c r="M36" s="2">
        <f t="shared" si="9"/>
        <v>0.008789138322817079</v>
      </c>
    </row>
    <row r="37" spans="1:13" ht="14.25">
      <c r="A37" t="s">
        <v>62</v>
      </c>
      <c r="B37" t="s">
        <v>27</v>
      </c>
      <c r="C37" s="1">
        <v>5.95</v>
      </c>
      <c r="D37" s="1">
        <v>3.95</v>
      </c>
      <c r="E37" s="3">
        <v>0.008882309400444115</v>
      </c>
      <c r="F37" s="2">
        <f t="shared" si="5"/>
        <v>0.03508512213175426</v>
      </c>
      <c r="G37" s="2">
        <f t="shared" si="6"/>
        <v>0.05284974093264248</v>
      </c>
      <c r="H37" s="1">
        <v>6.5</v>
      </c>
      <c r="I37" s="2">
        <f t="shared" si="7"/>
        <v>0.05773501110288675</v>
      </c>
      <c r="J37" s="1">
        <v>5.5874125874125875</v>
      </c>
      <c r="K37" s="2">
        <f t="shared" si="8"/>
        <v>0.049629127349334605</v>
      </c>
      <c r="L37" s="1">
        <v>4.741258741258742</v>
      </c>
      <c r="M37" s="2">
        <f t="shared" si="9"/>
        <v>0.042113327087420355</v>
      </c>
    </row>
    <row r="38" spans="1:13" ht="14.25">
      <c r="A38" t="s">
        <v>63</v>
      </c>
      <c r="B38" t="s">
        <v>64</v>
      </c>
      <c r="C38" s="1">
        <v>5.95</v>
      </c>
      <c r="D38" s="1">
        <v>3.95</v>
      </c>
      <c r="E38" s="3">
        <v>0.013323464100666173</v>
      </c>
      <c r="F38" s="2">
        <f t="shared" si="5"/>
        <v>0.052627683197631385</v>
      </c>
      <c r="G38" s="2">
        <f t="shared" si="6"/>
        <v>0.07927461139896373</v>
      </c>
      <c r="H38" s="1">
        <v>5.95</v>
      </c>
      <c r="I38" s="2">
        <f t="shared" si="7"/>
        <v>0.07927461139896373</v>
      </c>
      <c r="J38" s="1">
        <v>5.594405594405595</v>
      </c>
      <c r="K38" s="2">
        <f t="shared" si="8"/>
        <v>0.07453686210162895</v>
      </c>
      <c r="L38" s="1">
        <v>5.5874125874125875</v>
      </c>
      <c r="M38" s="2">
        <f t="shared" si="9"/>
        <v>0.0744436910240019</v>
      </c>
    </row>
    <row r="39" spans="1:13" ht="14.25">
      <c r="A39" t="s">
        <v>65</v>
      </c>
      <c r="B39" t="s">
        <v>66</v>
      </c>
      <c r="C39" s="1">
        <v>3.45</v>
      </c>
      <c r="D39" s="1">
        <v>2.6</v>
      </c>
      <c r="E39" s="3">
        <v>0.06069578090303478</v>
      </c>
      <c r="F39" s="2">
        <f t="shared" si="5"/>
        <v>0.15780903034789043</v>
      </c>
      <c r="G39" s="2">
        <f t="shared" si="6"/>
        <v>0.20940044411546999</v>
      </c>
      <c r="H39" s="1">
        <v>2.95</v>
      </c>
      <c r="I39" s="2">
        <f t="shared" si="7"/>
        <v>0.1790525536639526</v>
      </c>
      <c r="J39" s="1">
        <v>2.7902097902097904</v>
      </c>
      <c r="K39" s="2">
        <f t="shared" si="8"/>
        <v>0.16935396210007606</v>
      </c>
      <c r="L39" s="1">
        <v>3.6363636363636367</v>
      </c>
      <c r="M39" s="2">
        <f t="shared" si="9"/>
        <v>0.2207119305564901</v>
      </c>
    </row>
    <row r="40" spans="1:13" ht="15">
      <c r="A40" t="s">
        <v>67</v>
      </c>
      <c r="B40" t="s">
        <v>68</v>
      </c>
      <c r="C40" s="1">
        <v>2.25</v>
      </c>
      <c r="D40" s="1">
        <v>1.85</v>
      </c>
      <c r="E40" s="3">
        <v>0.008142116950407105</v>
      </c>
      <c r="F40" s="2">
        <f t="shared" si="5"/>
        <v>0.015062916358253145</v>
      </c>
      <c r="G40" s="2">
        <f t="shared" si="6"/>
        <v>0.018319763138415986</v>
      </c>
      <c r="H40" s="1">
        <v>1.25</v>
      </c>
      <c r="I40" s="2">
        <f t="shared" si="7"/>
        <v>0.010177646188008881</v>
      </c>
      <c r="J40" s="1">
        <v>0</v>
      </c>
      <c r="K40" s="2">
        <f t="shared" si="8"/>
        <v>0</v>
      </c>
      <c r="L40" s="1">
        <v>3.1888111888111887</v>
      </c>
      <c r="M40" s="2">
        <f t="shared" si="9"/>
        <v>0.025963673632067412</v>
      </c>
    </row>
    <row r="41" spans="1:13" ht="14.25">
      <c r="A41" t="s">
        <v>69</v>
      </c>
      <c r="B41" t="s">
        <v>49</v>
      </c>
      <c r="C41" s="1">
        <v>3.3</v>
      </c>
      <c r="D41" s="1">
        <v>2.6</v>
      </c>
      <c r="E41" s="3">
        <v>0.006661732050333087</v>
      </c>
      <c r="F41" s="2">
        <f t="shared" si="5"/>
        <v>0.017320503330866027</v>
      </c>
      <c r="G41" s="2">
        <f t="shared" si="6"/>
        <v>0.021983715766099185</v>
      </c>
      <c r="H41" s="1">
        <v>2.45</v>
      </c>
      <c r="I41" s="2">
        <f t="shared" si="7"/>
        <v>0.016321243523316063</v>
      </c>
      <c r="J41" s="1">
        <v>3.2167832167832167</v>
      </c>
      <c r="K41" s="2">
        <f t="shared" si="8"/>
        <v>0.02142934785421832</v>
      </c>
      <c r="L41" s="1">
        <v>3.5734265734265738</v>
      </c>
      <c r="M41" s="2">
        <f t="shared" si="9"/>
        <v>0.023805210333707746</v>
      </c>
    </row>
    <row r="42" spans="1:13" ht="14.25">
      <c r="A42" t="s">
        <v>70</v>
      </c>
      <c r="B42" t="s">
        <v>71</v>
      </c>
      <c r="C42" s="1">
        <v>3.3</v>
      </c>
      <c r="D42" s="1">
        <v>2.75</v>
      </c>
      <c r="E42" s="3">
        <v>0.01924500370096225</v>
      </c>
      <c r="F42" s="2">
        <f t="shared" si="5"/>
        <v>0.05292376017764619</v>
      </c>
      <c r="G42" s="2">
        <f t="shared" si="6"/>
        <v>0.06350851221317542</v>
      </c>
      <c r="H42" s="1">
        <v>2.45</v>
      </c>
      <c r="I42" s="2">
        <f t="shared" si="7"/>
        <v>0.047150259067357515</v>
      </c>
      <c r="J42" s="1">
        <v>2.7272727272727275</v>
      </c>
      <c r="K42" s="2">
        <f t="shared" si="8"/>
        <v>0.05248637372989705</v>
      </c>
      <c r="L42" s="1">
        <v>3.5734265734265738</v>
      </c>
      <c r="M42" s="2">
        <f t="shared" si="9"/>
        <v>0.06877060763071126</v>
      </c>
    </row>
    <row r="43" spans="1:13" ht="14.25">
      <c r="A43" t="s">
        <v>72</v>
      </c>
      <c r="B43" t="s">
        <v>73</v>
      </c>
      <c r="C43" s="1">
        <v>5.1</v>
      </c>
      <c r="D43" s="1">
        <v>4.800000000000001</v>
      </c>
      <c r="E43" s="3">
        <v>0.0044411547002220575</v>
      </c>
      <c r="F43" s="2">
        <f t="shared" si="5"/>
        <v>0.02131754256106588</v>
      </c>
      <c r="G43" s="2">
        <f t="shared" si="6"/>
        <v>0.02264988897113249</v>
      </c>
      <c r="H43" s="1">
        <v>4.75</v>
      </c>
      <c r="I43" s="2">
        <f t="shared" si="7"/>
        <v>0.021095484826054774</v>
      </c>
      <c r="J43" s="1">
        <v>4.188811188811189</v>
      </c>
      <c r="K43" s="2">
        <f t="shared" si="8"/>
        <v>0.018603158499531557</v>
      </c>
      <c r="L43" s="1">
        <v>4.34965034965035</v>
      </c>
      <c r="M43" s="2">
        <f t="shared" si="9"/>
        <v>0.01931747009467217</v>
      </c>
    </row>
    <row r="44" spans="1:13" ht="14.25">
      <c r="A44" t="s">
        <v>74</v>
      </c>
      <c r="B44" t="s">
        <v>13</v>
      </c>
      <c r="C44" s="1">
        <v>3.3</v>
      </c>
      <c r="D44" s="1">
        <v>2.6</v>
      </c>
      <c r="E44" s="3">
        <v>0.006661732050333087</v>
      </c>
      <c r="F44" s="2">
        <f t="shared" si="5"/>
        <v>0.017320503330866027</v>
      </c>
      <c r="G44" s="2">
        <f t="shared" si="6"/>
        <v>0.021983715766099185</v>
      </c>
      <c r="H44" s="1">
        <v>2.5</v>
      </c>
      <c r="I44" s="2">
        <f t="shared" si="7"/>
        <v>0.016654330125832718</v>
      </c>
      <c r="J44" s="1">
        <v>2.7902097902097904</v>
      </c>
      <c r="K44" s="2">
        <f t="shared" si="8"/>
        <v>0.018587629986593718</v>
      </c>
      <c r="L44" s="1">
        <v>3.5734265734265738</v>
      </c>
      <c r="M44" s="2">
        <f t="shared" si="9"/>
        <v>0.023805210333707746</v>
      </c>
    </row>
    <row r="45" spans="1:13" ht="14.25">
      <c r="A45" t="s">
        <v>75</v>
      </c>
      <c r="B45" t="s">
        <v>76</v>
      </c>
      <c r="C45" s="1">
        <v>3.3</v>
      </c>
      <c r="D45" s="1">
        <v>2.95</v>
      </c>
      <c r="E45" s="3">
        <v>0.0014803849000740192</v>
      </c>
      <c r="F45" s="2">
        <f t="shared" si="5"/>
        <v>0.004367135455218357</v>
      </c>
      <c r="G45" s="2">
        <f t="shared" si="6"/>
        <v>0.004885270170244263</v>
      </c>
      <c r="H45" s="1">
        <v>2.5</v>
      </c>
      <c r="I45" s="2">
        <f t="shared" si="7"/>
        <v>0.003700962250185048</v>
      </c>
      <c r="J45" s="1">
        <v>2.7902097902097904</v>
      </c>
      <c r="K45" s="2">
        <f t="shared" si="8"/>
        <v>0.00413058444146527</v>
      </c>
      <c r="L45" s="1">
        <v>3.5734265734265738</v>
      </c>
      <c r="M45" s="2">
        <f t="shared" si="9"/>
        <v>0.0052900467408239435</v>
      </c>
    </row>
    <row r="46" spans="1:13" ht="14.25">
      <c r="A46" t="s">
        <v>77</v>
      </c>
      <c r="B46" t="s">
        <v>78</v>
      </c>
      <c r="C46" s="1">
        <v>4.2</v>
      </c>
      <c r="D46" s="1">
        <v>3.45</v>
      </c>
      <c r="E46" s="3">
        <v>0.0029607698001480384</v>
      </c>
      <c r="F46" s="2">
        <f t="shared" si="5"/>
        <v>0.010214655810510733</v>
      </c>
      <c r="G46" s="2">
        <f t="shared" si="6"/>
        <v>0.012435233160621761</v>
      </c>
      <c r="H46" s="1">
        <v>3.75</v>
      </c>
      <c r="I46" s="2">
        <f t="shared" si="7"/>
        <v>0.011102886750555143</v>
      </c>
      <c r="J46" s="1">
        <v>3.4685314685314688</v>
      </c>
      <c r="K46" s="2">
        <f t="shared" si="8"/>
        <v>0.010269523222891099</v>
      </c>
      <c r="L46" s="1">
        <v>3.9580419580419584</v>
      </c>
      <c r="M46" s="2">
        <f t="shared" si="9"/>
        <v>0.01171885109708944</v>
      </c>
    </row>
    <row r="47" spans="1:13" ht="14.25">
      <c r="A47" t="s">
        <v>79</v>
      </c>
      <c r="B47" t="s">
        <v>80</v>
      </c>
      <c r="C47" s="1">
        <v>6.95</v>
      </c>
      <c r="D47" s="1">
        <v>6.95</v>
      </c>
      <c r="E47" s="3">
        <v>0.021465581051073285</v>
      </c>
      <c r="F47" s="2">
        <f t="shared" si="5"/>
        <v>0.14918578830495935</v>
      </c>
      <c r="G47" s="2">
        <f t="shared" si="6"/>
        <v>0.14918578830495935</v>
      </c>
      <c r="H47" s="1">
        <v>6.95</v>
      </c>
      <c r="I47" s="2">
        <f t="shared" si="7"/>
        <v>0.14918578830495935</v>
      </c>
      <c r="J47" s="1">
        <v>5.734265734265734</v>
      </c>
      <c r="K47" s="2">
        <f t="shared" si="8"/>
        <v>0.12308934588727338</v>
      </c>
      <c r="L47" s="1">
        <v>5.125874125874126</v>
      </c>
      <c r="M47" s="2">
        <f t="shared" si="9"/>
        <v>0.11002986650655047</v>
      </c>
    </row>
    <row r="48" spans="1:13" ht="14.25">
      <c r="A48" t="s">
        <v>81</v>
      </c>
      <c r="B48" t="s">
        <v>82</v>
      </c>
      <c r="C48" s="1">
        <v>4.2</v>
      </c>
      <c r="D48" s="1">
        <v>3.45</v>
      </c>
      <c r="E48" s="3">
        <v>0.01924500370096225</v>
      </c>
      <c r="F48" s="2">
        <f t="shared" si="5"/>
        <v>0.06639526276831977</v>
      </c>
      <c r="G48" s="2">
        <f t="shared" si="6"/>
        <v>0.08082901554404145</v>
      </c>
      <c r="H48" s="1">
        <v>3.75</v>
      </c>
      <c r="I48" s="2">
        <f t="shared" si="7"/>
        <v>0.07216876387860843</v>
      </c>
      <c r="J48" s="1">
        <v>3.5664335664335662</v>
      </c>
      <c r="K48" s="2">
        <f t="shared" si="8"/>
        <v>0.06863602718524998</v>
      </c>
      <c r="L48" s="1">
        <v>3.9580419580419584</v>
      </c>
      <c r="M48" s="2">
        <f t="shared" si="9"/>
        <v>0.07617253213108136</v>
      </c>
    </row>
    <row r="49" spans="1:13" ht="14.25">
      <c r="A49" t="s">
        <v>83</v>
      </c>
      <c r="B49" t="s">
        <v>82</v>
      </c>
      <c r="C49" s="1">
        <v>4.2</v>
      </c>
      <c r="D49" s="1">
        <v>3.45</v>
      </c>
      <c r="E49" s="3">
        <v>0.006661732050333087</v>
      </c>
      <c r="F49" s="2">
        <f t="shared" si="5"/>
        <v>0.02298297557364915</v>
      </c>
      <c r="G49" s="2">
        <f t="shared" si="6"/>
        <v>0.027979274611398965</v>
      </c>
      <c r="H49" s="1">
        <v>3.6</v>
      </c>
      <c r="I49" s="2">
        <f t="shared" si="7"/>
        <v>0.02398223538119911</v>
      </c>
      <c r="J49" s="1">
        <v>3.7762237762237767</v>
      </c>
      <c r="K49" s="2">
        <f t="shared" si="8"/>
        <v>0.02515619095929977</v>
      </c>
      <c r="L49" s="1">
        <v>3.9580419580419584</v>
      </c>
      <c r="M49" s="2">
        <f t="shared" si="9"/>
        <v>0.02636741496845124</v>
      </c>
    </row>
    <row r="50" spans="1:13" ht="14.25">
      <c r="A50" t="s">
        <v>84</v>
      </c>
      <c r="B50" t="s">
        <v>78</v>
      </c>
      <c r="C50" s="1">
        <v>4.2</v>
      </c>
      <c r="D50" s="1">
        <v>2.6</v>
      </c>
      <c r="E50" s="3">
        <v>0.0014803849000740192</v>
      </c>
      <c r="F50" s="2">
        <f t="shared" si="5"/>
        <v>0.00384900074019245</v>
      </c>
      <c r="G50" s="2">
        <f t="shared" si="6"/>
        <v>0.0062176165803108805</v>
      </c>
      <c r="H50" s="1">
        <v>3.6</v>
      </c>
      <c r="I50" s="2">
        <f t="shared" si="7"/>
        <v>0.005329385640266469</v>
      </c>
      <c r="J50" s="1">
        <v>3.8461538461538463</v>
      </c>
      <c r="K50" s="2">
        <f t="shared" si="8"/>
        <v>0.005693788077207766</v>
      </c>
      <c r="L50" s="1">
        <v>3.9580419580419584</v>
      </c>
      <c r="M50" s="2">
        <f t="shared" si="9"/>
        <v>0.00585942554854472</v>
      </c>
    </row>
    <row r="51" spans="1:13" ht="14.25">
      <c r="A51" t="s">
        <v>85</v>
      </c>
      <c r="B51" t="s">
        <v>86</v>
      </c>
      <c r="C51" s="1">
        <v>4.4</v>
      </c>
      <c r="D51" s="1">
        <v>2.9000000000000004</v>
      </c>
      <c r="E51" s="3">
        <v>0</v>
      </c>
      <c r="F51" s="2">
        <f t="shared" si="5"/>
        <v>0</v>
      </c>
      <c r="G51" s="2">
        <f t="shared" si="6"/>
        <v>0</v>
      </c>
      <c r="H51" s="1">
        <v>3.6</v>
      </c>
      <c r="I51" s="2">
        <f t="shared" si="7"/>
        <v>0</v>
      </c>
      <c r="J51" s="1">
        <v>4.195804195804196</v>
      </c>
      <c r="K51" s="2">
        <f t="shared" si="8"/>
        <v>0</v>
      </c>
      <c r="L51" s="1">
        <v>3.9580419580419584</v>
      </c>
      <c r="M51" s="2">
        <f t="shared" si="9"/>
        <v>0</v>
      </c>
    </row>
    <row r="52" spans="1:13" ht="14.25">
      <c r="A52" t="s">
        <v>87</v>
      </c>
      <c r="B52" t="s">
        <v>86</v>
      </c>
      <c r="C52" s="1">
        <v>4.4</v>
      </c>
      <c r="D52" s="1">
        <v>3.45</v>
      </c>
      <c r="E52" s="3">
        <v>0.0007401924500370096</v>
      </c>
      <c r="F52" s="2">
        <f t="shared" si="5"/>
        <v>0.002553663952627683</v>
      </c>
      <c r="G52" s="2">
        <f t="shared" si="6"/>
        <v>0.0032568467801628426</v>
      </c>
      <c r="H52" s="1">
        <v>3.6</v>
      </c>
      <c r="I52" s="2">
        <f t="shared" si="7"/>
        <v>0.0026646928201332345</v>
      </c>
      <c r="J52" s="1">
        <v>0</v>
      </c>
      <c r="K52" s="2">
        <f t="shared" si="8"/>
        <v>0</v>
      </c>
      <c r="L52" s="1">
        <v>0</v>
      </c>
      <c r="M52" s="2">
        <f t="shared" si="9"/>
        <v>0</v>
      </c>
    </row>
    <row r="53" spans="1:13" ht="14.25">
      <c r="A53" t="s">
        <v>88</v>
      </c>
      <c r="B53" t="s">
        <v>89</v>
      </c>
      <c r="C53" s="1">
        <v>5.05</v>
      </c>
      <c r="D53" s="1">
        <v>5.3500000000000005</v>
      </c>
      <c r="E53" s="3">
        <v>0.005181347150259068</v>
      </c>
      <c r="F53" s="2">
        <f t="shared" si="5"/>
        <v>0.02772020725388602</v>
      </c>
      <c r="G53" s="2">
        <f t="shared" si="6"/>
        <v>0.026165803108808294</v>
      </c>
      <c r="H53" s="1">
        <v>6.95</v>
      </c>
      <c r="I53" s="2">
        <f t="shared" si="7"/>
        <v>0.036010362694300524</v>
      </c>
      <c r="J53" s="1">
        <v>0</v>
      </c>
      <c r="K53" s="2">
        <f t="shared" si="8"/>
        <v>0</v>
      </c>
      <c r="L53" s="1">
        <v>0</v>
      </c>
      <c r="M53" s="2">
        <f t="shared" si="9"/>
        <v>0</v>
      </c>
    </row>
    <row r="54" spans="1:13" ht="14.25">
      <c r="A54" t="s">
        <v>90</v>
      </c>
      <c r="B54" t="s">
        <v>89</v>
      </c>
      <c r="C54" s="1">
        <v>5.05</v>
      </c>
      <c r="D54" s="1">
        <v>5.3500000000000005</v>
      </c>
      <c r="E54" s="3">
        <v>0.0014803849000740192</v>
      </c>
      <c r="F54" s="2">
        <f t="shared" si="5"/>
        <v>0.007920059215396003</v>
      </c>
      <c r="G54" s="2">
        <f t="shared" si="6"/>
        <v>0.007475943745373796</v>
      </c>
      <c r="H54" s="1">
        <v>6.95</v>
      </c>
      <c r="I54" s="2">
        <f t="shared" si="7"/>
        <v>0.010288675055514434</v>
      </c>
      <c r="J54" s="1">
        <v>0</v>
      </c>
      <c r="K54" s="2">
        <f t="shared" si="8"/>
        <v>0</v>
      </c>
      <c r="L54" s="1">
        <v>0</v>
      </c>
      <c r="M54" s="2">
        <f t="shared" si="9"/>
        <v>0</v>
      </c>
    </row>
    <row r="55" spans="1:13" ht="14.25">
      <c r="A55" t="s">
        <v>91</v>
      </c>
      <c r="B55" t="s">
        <v>89</v>
      </c>
      <c r="C55" s="1">
        <v>5.05</v>
      </c>
      <c r="D55" s="1">
        <v>5.3500000000000005</v>
      </c>
      <c r="E55" s="3">
        <v>0</v>
      </c>
      <c r="F55" s="2">
        <f t="shared" si="5"/>
        <v>0</v>
      </c>
      <c r="G55" s="2">
        <f t="shared" si="6"/>
        <v>0</v>
      </c>
      <c r="H55" s="1">
        <v>6.95</v>
      </c>
      <c r="I55" s="2">
        <f t="shared" si="7"/>
        <v>0</v>
      </c>
      <c r="J55" s="1">
        <v>6.993006993006993</v>
      </c>
      <c r="K55" s="2">
        <f t="shared" si="8"/>
        <v>0</v>
      </c>
      <c r="L55" s="1">
        <v>0</v>
      </c>
      <c r="M55" s="2">
        <f t="shared" si="9"/>
        <v>0</v>
      </c>
    </row>
    <row r="56" spans="1:13" ht="14.25">
      <c r="A56" t="s">
        <v>92</v>
      </c>
      <c r="B56" t="s">
        <v>89</v>
      </c>
      <c r="C56" s="1">
        <v>5.05</v>
      </c>
      <c r="D56" s="1">
        <v>5.3500000000000005</v>
      </c>
      <c r="E56" s="3">
        <v>0.0007401924500370096</v>
      </c>
      <c r="F56" s="2">
        <f t="shared" si="5"/>
        <v>0.003960029607698002</v>
      </c>
      <c r="G56" s="2">
        <f t="shared" si="6"/>
        <v>0.003737971872686898</v>
      </c>
      <c r="H56" s="1">
        <v>6.95</v>
      </c>
      <c r="I56" s="2">
        <f t="shared" si="7"/>
        <v>0.005144337527757217</v>
      </c>
      <c r="J56" s="1">
        <v>0</v>
      </c>
      <c r="K56" s="2">
        <f t="shared" si="8"/>
        <v>0</v>
      </c>
      <c r="L56" s="1">
        <v>6.986013986013987</v>
      </c>
      <c r="M56" s="2">
        <f t="shared" si="9"/>
        <v>0.005170994808300508</v>
      </c>
    </row>
    <row r="57" spans="1:13" ht="14.25">
      <c r="A57" t="s">
        <v>98</v>
      </c>
      <c r="B57" t="s">
        <v>99</v>
      </c>
      <c r="C57" s="1">
        <v>33.95</v>
      </c>
      <c r="D57" s="1">
        <v>35.95</v>
      </c>
      <c r="E57" s="3">
        <v>0.006661732050333087</v>
      </c>
      <c r="F57" s="2">
        <f t="shared" si="5"/>
        <v>0.2394892672094745</v>
      </c>
      <c r="G57" s="2">
        <f t="shared" si="6"/>
        <v>0.22616580310880832</v>
      </c>
      <c r="H57" s="1">
        <v>42.5</v>
      </c>
      <c r="I57" s="2">
        <f t="shared" si="7"/>
        <v>0.2831236121391562</v>
      </c>
      <c r="J57" s="1">
        <v>0</v>
      </c>
      <c r="K57" s="2">
        <f t="shared" si="8"/>
        <v>0</v>
      </c>
      <c r="L57" s="1">
        <v>23.76923076923077</v>
      </c>
      <c r="M57" s="2">
        <f t="shared" si="9"/>
        <v>0.15834424642714798</v>
      </c>
    </row>
    <row r="58" spans="1:13" ht="14.25">
      <c r="A58" t="s">
        <v>93</v>
      </c>
      <c r="B58" t="s">
        <v>94</v>
      </c>
      <c r="C58" s="1">
        <v>33.95</v>
      </c>
      <c r="D58" s="1">
        <v>35.95</v>
      </c>
      <c r="E58" s="3">
        <v>0.01850481125092524</v>
      </c>
      <c r="F58" s="2">
        <f t="shared" si="5"/>
        <v>0.6652479644707624</v>
      </c>
      <c r="G58" s="2">
        <f t="shared" si="6"/>
        <v>0.6282383419689119</v>
      </c>
      <c r="H58" s="1">
        <v>0</v>
      </c>
      <c r="I58" s="2">
        <f t="shared" si="7"/>
        <v>0</v>
      </c>
      <c r="J58" s="1">
        <v>29.860139860139864</v>
      </c>
      <c r="K58" s="2">
        <f t="shared" si="8"/>
        <v>0.5525562520381173</v>
      </c>
      <c r="L58" s="1">
        <v>23.76923076923077</v>
      </c>
      <c r="M58" s="2">
        <f t="shared" si="9"/>
        <v>0.4398451289642999</v>
      </c>
    </row>
    <row r="59" spans="1:13" ht="14.25">
      <c r="A59" t="s">
        <v>95</v>
      </c>
      <c r="B59" t="s">
        <v>15</v>
      </c>
      <c r="C59" s="1">
        <v>6.9</v>
      </c>
      <c r="D59" s="1">
        <v>6.95</v>
      </c>
      <c r="E59" s="3">
        <v>0.077720207253886</v>
      </c>
      <c r="F59" s="2">
        <f t="shared" si="5"/>
        <v>0.5401554404145077</v>
      </c>
      <c r="G59" s="2">
        <f t="shared" si="6"/>
        <v>0.5362694300518134</v>
      </c>
      <c r="H59" s="1">
        <v>6.95</v>
      </c>
      <c r="I59" s="2">
        <f t="shared" si="7"/>
        <v>0.5401554404145077</v>
      </c>
      <c r="J59" s="1">
        <v>6.293706293706294</v>
      </c>
      <c r="K59" s="2">
        <f t="shared" si="8"/>
        <v>0.48914815754193985</v>
      </c>
      <c r="L59" s="1">
        <v>6.986013986013987</v>
      </c>
      <c r="M59" s="2">
        <f t="shared" si="9"/>
        <v>0.5429544548715532</v>
      </c>
    </row>
    <row r="60" spans="1:13" ht="14.25">
      <c r="A60" t="s">
        <v>96</v>
      </c>
      <c r="B60" t="s">
        <v>97</v>
      </c>
      <c r="C60" s="1">
        <v>22.7</v>
      </c>
      <c r="D60" s="1">
        <v>25.450000000000003</v>
      </c>
      <c r="E60" s="3">
        <v>0.009622501850481125</v>
      </c>
      <c r="F60" s="2">
        <f t="shared" si="5"/>
        <v>0.24489267209474466</v>
      </c>
      <c r="G60" s="2">
        <f t="shared" si="6"/>
        <v>0.21843079200592153</v>
      </c>
      <c r="H60" s="1">
        <v>29.95</v>
      </c>
      <c r="I60" s="2">
        <f t="shared" si="7"/>
        <v>0.2881939304219097</v>
      </c>
      <c r="J60" s="1">
        <v>24.405594405594407</v>
      </c>
      <c r="K60" s="2">
        <f t="shared" si="8"/>
        <v>0.23484287732992398</v>
      </c>
      <c r="L60" s="1">
        <v>17.475524475524477</v>
      </c>
      <c r="M60" s="2">
        <f t="shared" si="9"/>
        <v>0.16815826660386246</v>
      </c>
    </row>
    <row r="61" spans="1:13" ht="29.25" thickBot="1">
      <c r="A61" s="17"/>
      <c r="B61" s="17" t="s">
        <v>231</v>
      </c>
      <c r="C61" s="14"/>
      <c r="D61" s="14"/>
      <c r="E61" s="18"/>
      <c r="F61" s="15" t="s">
        <v>239</v>
      </c>
      <c r="G61" s="15" t="s">
        <v>240</v>
      </c>
      <c r="H61" s="16" t="s">
        <v>241</v>
      </c>
      <c r="I61" s="15" t="s">
        <v>232</v>
      </c>
      <c r="J61" s="16" t="s">
        <v>241</v>
      </c>
      <c r="K61" s="15" t="s">
        <v>233</v>
      </c>
      <c r="L61" s="16" t="s">
        <v>241</v>
      </c>
      <c r="M61" s="15" t="s">
        <v>234</v>
      </c>
    </row>
    <row r="62" spans="3:13" ht="14.25">
      <c r="C62"/>
      <c r="D62"/>
      <c r="E62" s="3">
        <f>SUM(E3:E60)</f>
        <v>1</v>
      </c>
      <c r="F62" s="10">
        <f>SUMIF(G3:G60,"&gt;0",F3:F60)</f>
        <v>5.456883789785344</v>
      </c>
      <c r="G62" s="9">
        <f>SUM(G3:G60)</f>
        <v>6.023982235381199</v>
      </c>
      <c r="H62" s="4">
        <f>SUMIF(H3:H60,"&gt;0",F3:F60)</f>
        <v>4.231569207994078</v>
      </c>
      <c r="I62" s="9">
        <f>SUM(I3:I60)</f>
        <v>4.521650629163582</v>
      </c>
      <c r="J62" s="8">
        <f>SUMIF(J3:J60,"&gt;0",F3:F60)</f>
        <v>5.129274611398963</v>
      </c>
      <c r="K62" s="9">
        <f>SUM(K3:K60)</f>
        <v>5.011056301211743</v>
      </c>
      <c r="L62" s="8">
        <f>SUMIF(L3:L60,"&gt;0",F3:F60)</f>
        <v>5.418689859363434</v>
      </c>
      <c r="M62" s="9">
        <f>SUM(M3:M60)</f>
        <v>5.592744043521247</v>
      </c>
    </row>
    <row r="63" spans="5:14" ht="14.25">
      <c r="E63" s="3"/>
      <c r="G63" s="3">
        <f>(F62-G62)/G62</f>
        <v>-0.09414012582325765</v>
      </c>
      <c r="H63" s="3"/>
      <c r="I63" s="3">
        <f>(H62-I62)/I62</f>
        <v>-0.0641538776345405</v>
      </c>
      <c r="J63" s="3"/>
      <c r="K63" s="3">
        <f>(J62-K62)/K62</f>
        <v>0.0235914951022669</v>
      </c>
      <c r="L63" s="3"/>
      <c r="M63" s="3">
        <f>(L62-M62)/M62</f>
        <v>-0.031121428551596338</v>
      </c>
      <c r="N63" s="1"/>
    </row>
    <row r="64" ht="14.25">
      <c r="E64" s="3"/>
    </row>
    <row r="65" spans="1:13" ht="87" customHeight="1">
      <c r="A65" s="20" t="s">
        <v>243</v>
      </c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</row>
    <row r="67" spans="2:13" ht="57" customHeight="1">
      <c r="B67" s="20" t="s">
        <v>242</v>
      </c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</row>
    <row r="71" spans="2:13" ht="14.25"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</row>
    <row r="72" spans="2:13" ht="14.25"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</row>
    <row r="73" spans="2:13" ht="29.25" customHeight="1"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</row>
  </sheetData>
  <sheetProtection/>
  <mergeCells count="6">
    <mergeCell ref="A1:E1"/>
    <mergeCell ref="B71:M71"/>
    <mergeCell ref="B72:M72"/>
    <mergeCell ref="B73:M73"/>
    <mergeCell ref="A65:M65"/>
    <mergeCell ref="B67:M6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M53"/>
  <sheetViews>
    <sheetView zoomScalePageLayoutView="0" workbookViewId="0" topLeftCell="A31">
      <selection activeCell="A51" sqref="A51"/>
    </sheetView>
  </sheetViews>
  <sheetFormatPr defaultColWidth="9.140625" defaultRowHeight="15"/>
  <cols>
    <col min="1" max="1" width="15.28125" style="0" customWidth="1"/>
    <col min="2" max="2" width="25.140625" style="0" customWidth="1"/>
    <col min="3" max="4" width="8.7109375" style="1" customWidth="1"/>
    <col min="5" max="5" width="8.7109375" style="0" customWidth="1"/>
    <col min="6" max="7" width="8.7109375" style="2" customWidth="1"/>
    <col min="8" max="8" width="8.7109375" style="1" customWidth="1"/>
    <col min="9" max="9" width="8.7109375" style="2" customWidth="1"/>
    <col min="10" max="10" width="8.7109375" style="0" customWidth="1"/>
    <col min="11" max="11" width="8.7109375" style="2" customWidth="1"/>
    <col min="12" max="12" width="8.7109375" style="0" customWidth="1"/>
    <col min="13" max="13" width="8.7109375" style="2" customWidth="1"/>
  </cols>
  <sheetData>
    <row r="1" spans="1:12" ht="20.25" thickBot="1">
      <c r="A1" s="21" t="s">
        <v>143</v>
      </c>
      <c r="B1" s="21"/>
      <c r="C1" s="21"/>
      <c r="J1" s="1"/>
      <c r="L1" s="1"/>
    </row>
    <row r="2" spans="1:13" ht="70.5" thickBot="1" thickTop="1">
      <c r="A2" s="5" t="s">
        <v>127</v>
      </c>
      <c r="B2" s="5" t="s">
        <v>128</v>
      </c>
      <c r="C2" s="6" t="s">
        <v>0</v>
      </c>
      <c r="D2" s="6" t="s">
        <v>129</v>
      </c>
      <c r="E2" s="5" t="s">
        <v>1</v>
      </c>
      <c r="F2" s="7" t="s">
        <v>236</v>
      </c>
      <c r="G2" s="7" t="s">
        <v>235</v>
      </c>
      <c r="H2" s="6" t="s">
        <v>126</v>
      </c>
      <c r="I2" s="7" t="s">
        <v>237</v>
      </c>
      <c r="J2" s="6" t="s">
        <v>131</v>
      </c>
      <c r="K2" s="7" t="s">
        <v>238</v>
      </c>
      <c r="L2" s="6" t="s">
        <v>132</v>
      </c>
      <c r="M2" s="7" t="s">
        <v>137</v>
      </c>
    </row>
    <row r="3" spans="1:13" ht="15" thickTop="1">
      <c r="A3" t="s">
        <v>145</v>
      </c>
      <c r="B3" t="s">
        <v>146</v>
      </c>
      <c r="C3" s="1">
        <v>7.85</v>
      </c>
      <c r="D3" s="1">
        <v>6.45</v>
      </c>
      <c r="E3" s="3">
        <v>0.010191846522781775</v>
      </c>
      <c r="F3" s="2">
        <f aca="true" t="shared" si="0" ref="F3:F45">E3*C3</f>
        <v>0.08000599520383693</v>
      </c>
      <c r="G3" s="2">
        <f aca="true" t="shared" si="1" ref="G3:G45">E3*D3</f>
        <v>0.06573741007194245</v>
      </c>
      <c r="H3" s="1">
        <v>6.5</v>
      </c>
      <c r="I3" s="2">
        <f>E3*H3</f>
        <v>0.06624700239808154</v>
      </c>
      <c r="J3" s="1">
        <v>8.321678321678322</v>
      </c>
      <c r="K3" s="2">
        <f aca="true" t="shared" si="2" ref="K3:K45">J3*E3</f>
        <v>0.08481326826650569</v>
      </c>
      <c r="L3" s="1">
        <v>6.524475524475525</v>
      </c>
      <c r="M3" s="2">
        <f aca="true" t="shared" si="3" ref="M3:M45">E3*L3</f>
        <v>0.06649645318710068</v>
      </c>
    </row>
    <row r="4" spans="1:13" ht="14.25">
      <c r="A4" t="s">
        <v>147</v>
      </c>
      <c r="B4" t="s">
        <v>148</v>
      </c>
      <c r="C4" s="1">
        <v>7.85</v>
      </c>
      <c r="D4" s="1">
        <v>6.45</v>
      </c>
      <c r="E4" s="3">
        <v>0.011990407673860911</v>
      </c>
      <c r="F4" s="2">
        <f t="shared" si="0"/>
        <v>0.09412470023980815</v>
      </c>
      <c r="G4" s="2">
        <f t="shared" si="1"/>
        <v>0.07733812949640288</v>
      </c>
      <c r="H4" s="1">
        <v>6.5</v>
      </c>
      <c r="I4" s="2">
        <f>E4*H4</f>
        <v>0.07793764988009592</v>
      </c>
      <c r="J4" s="1">
        <v>8.321678321678322</v>
      </c>
      <c r="K4" s="2">
        <f t="shared" si="2"/>
        <v>0.09978031560765374</v>
      </c>
      <c r="L4" s="1">
        <v>6.524475524475525</v>
      </c>
      <c r="M4" s="2">
        <f t="shared" si="3"/>
        <v>0.07823112139658903</v>
      </c>
    </row>
    <row r="5" spans="1:13" ht="14.25">
      <c r="A5" t="s">
        <v>149</v>
      </c>
      <c r="B5" t="s">
        <v>150</v>
      </c>
      <c r="C5" s="1">
        <v>16.95</v>
      </c>
      <c r="D5" s="1">
        <v>15.75</v>
      </c>
      <c r="E5" s="3">
        <v>0.08453237410071943</v>
      </c>
      <c r="F5" s="2">
        <f t="shared" si="0"/>
        <v>1.4328237410071942</v>
      </c>
      <c r="G5" s="2">
        <f t="shared" si="1"/>
        <v>1.331384892086331</v>
      </c>
      <c r="H5" s="1">
        <v>0</v>
      </c>
      <c r="I5" s="2">
        <f aca="true" t="shared" si="4" ref="I5:I38">E5*H5</f>
        <v>0</v>
      </c>
      <c r="J5" s="1">
        <v>14.895104895104897</v>
      </c>
      <c r="K5" s="2">
        <f t="shared" si="2"/>
        <v>1.2591185792624644</v>
      </c>
      <c r="L5" s="1">
        <v>13.979020979020978</v>
      </c>
      <c r="M5" s="2">
        <f t="shared" si="3"/>
        <v>1.1816798309604064</v>
      </c>
    </row>
    <row r="6" spans="1:13" ht="14.25">
      <c r="A6" t="s">
        <v>151</v>
      </c>
      <c r="B6" t="s">
        <v>152</v>
      </c>
      <c r="C6" s="1">
        <v>5.95</v>
      </c>
      <c r="D6" s="1">
        <v>4.45</v>
      </c>
      <c r="E6" s="3">
        <v>0.1804556354916067</v>
      </c>
      <c r="F6" s="2">
        <f t="shared" si="0"/>
        <v>1.07371103117506</v>
      </c>
      <c r="G6" s="2">
        <f t="shared" si="1"/>
        <v>0.8030275779376499</v>
      </c>
      <c r="H6" s="1">
        <v>5.95</v>
      </c>
      <c r="I6" s="2">
        <f t="shared" si="4"/>
        <v>1.07371103117506</v>
      </c>
      <c r="J6" s="1">
        <v>5.594405594405595</v>
      </c>
      <c r="K6" s="2">
        <f t="shared" si="2"/>
        <v>1.0095420167362614</v>
      </c>
      <c r="L6" s="1">
        <v>6.986013986013987</v>
      </c>
      <c r="M6" s="2">
        <f t="shared" si="3"/>
        <v>1.2606655933994064</v>
      </c>
    </row>
    <row r="7" spans="1:13" ht="14.25">
      <c r="A7" t="s">
        <v>153</v>
      </c>
      <c r="B7" t="s">
        <v>154</v>
      </c>
      <c r="C7" s="1">
        <v>5.95</v>
      </c>
      <c r="D7" s="1">
        <v>4.45</v>
      </c>
      <c r="E7" s="3">
        <v>0.20503597122302158</v>
      </c>
      <c r="F7" s="2">
        <f t="shared" si="0"/>
        <v>1.2199640287769784</v>
      </c>
      <c r="G7" s="2">
        <f t="shared" si="1"/>
        <v>0.912410071942446</v>
      </c>
      <c r="H7" s="1">
        <v>5.95</v>
      </c>
      <c r="I7" s="2">
        <f t="shared" si="4"/>
        <v>1.2199640287769784</v>
      </c>
      <c r="J7" s="1">
        <v>5.594405594405595</v>
      </c>
      <c r="K7" s="2">
        <f t="shared" si="2"/>
        <v>1.1470543844644565</v>
      </c>
      <c r="L7" s="1">
        <v>6.986013986013987</v>
      </c>
      <c r="M7" s="2">
        <f t="shared" si="3"/>
        <v>1.43238416259999</v>
      </c>
    </row>
    <row r="8" spans="1:13" ht="14.25">
      <c r="A8" t="s">
        <v>155</v>
      </c>
      <c r="B8" t="s">
        <v>156</v>
      </c>
      <c r="C8" s="1">
        <v>4.2</v>
      </c>
      <c r="D8" s="1">
        <v>3.95</v>
      </c>
      <c r="E8" s="3">
        <v>0.053357314148681056</v>
      </c>
      <c r="F8" s="2">
        <f t="shared" si="0"/>
        <v>0.22410071942446044</v>
      </c>
      <c r="G8" s="2">
        <f t="shared" si="1"/>
        <v>0.21076139088729018</v>
      </c>
      <c r="H8" s="1">
        <v>5.15</v>
      </c>
      <c r="I8" s="2">
        <f t="shared" si="4"/>
        <v>0.2747901678657075</v>
      </c>
      <c r="J8" s="1">
        <v>4.125874125874127</v>
      </c>
      <c r="K8" s="2">
        <f t="shared" si="2"/>
        <v>0.22014556187218062</v>
      </c>
      <c r="L8" s="1">
        <v>5.356643356643357</v>
      </c>
      <c r="M8" s="2">
        <f t="shared" si="3"/>
        <v>0.285816102362865</v>
      </c>
    </row>
    <row r="9" spans="1:13" ht="14.25">
      <c r="A9" t="s">
        <v>157</v>
      </c>
      <c r="B9" t="s">
        <v>158</v>
      </c>
      <c r="C9" s="1">
        <v>4.75</v>
      </c>
      <c r="D9" s="1">
        <v>3.95</v>
      </c>
      <c r="E9" s="3">
        <v>0.04196642685851319</v>
      </c>
      <c r="F9" s="2">
        <f t="shared" si="0"/>
        <v>0.19934052757793766</v>
      </c>
      <c r="G9" s="2">
        <f t="shared" si="1"/>
        <v>0.16576738609112712</v>
      </c>
      <c r="H9" s="1">
        <v>5.15</v>
      </c>
      <c r="I9" s="2">
        <f t="shared" si="4"/>
        <v>0.21612709832134294</v>
      </c>
      <c r="J9" s="1">
        <v>5.5874125874125875</v>
      </c>
      <c r="K9" s="2">
        <f t="shared" si="2"/>
        <v>0.2344837416779863</v>
      </c>
      <c r="L9" s="1">
        <v>5.454545454545455</v>
      </c>
      <c r="M9" s="2">
        <f t="shared" si="3"/>
        <v>0.22890778286461744</v>
      </c>
    </row>
    <row r="10" spans="1:13" ht="14.25">
      <c r="A10" t="s">
        <v>159</v>
      </c>
      <c r="B10" t="s">
        <v>160</v>
      </c>
      <c r="C10" s="1">
        <v>6.75</v>
      </c>
      <c r="D10" s="1">
        <v>4.65</v>
      </c>
      <c r="E10" s="3">
        <v>0.042565947242206234</v>
      </c>
      <c r="F10" s="2">
        <f t="shared" si="0"/>
        <v>0.2873201438848921</v>
      </c>
      <c r="G10" s="2">
        <f t="shared" si="1"/>
        <v>0.197931654676259</v>
      </c>
      <c r="H10" s="1">
        <v>6.95</v>
      </c>
      <c r="I10" s="2">
        <f t="shared" si="4"/>
        <v>0.29583333333333334</v>
      </c>
      <c r="J10" s="1">
        <v>5.524475524475525</v>
      </c>
      <c r="K10" s="2">
        <f t="shared" si="2"/>
        <v>0.23515453371568482</v>
      </c>
      <c r="L10" s="1">
        <v>6.524475524475525</v>
      </c>
      <c r="M10" s="2">
        <f t="shared" si="3"/>
        <v>0.27772048095789104</v>
      </c>
    </row>
    <row r="11" spans="1:13" ht="14.25">
      <c r="A11" t="s">
        <v>161</v>
      </c>
      <c r="B11" t="s">
        <v>162</v>
      </c>
      <c r="C11" s="1">
        <v>4.2</v>
      </c>
      <c r="D11" s="1">
        <v>3.95</v>
      </c>
      <c r="E11" s="3">
        <v>0.03357314148681056</v>
      </c>
      <c r="F11" s="2">
        <f t="shared" si="0"/>
        <v>0.14100719424460434</v>
      </c>
      <c r="G11" s="2">
        <f t="shared" si="1"/>
        <v>0.1326139088729017</v>
      </c>
      <c r="H11" s="1">
        <v>3.95</v>
      </c>
      <c r="I11" s="2">
        <f t="shared" si="4"/>
        <v>0.1326139088729017</v>
      </c>
      <c r="J11" s="1">
        <v>3.146853146853147</v>
      </c>
      <c r="K11" s="2">
        <f t="shared" si="2"/>
        <v>0.10564974593751575</v>
      </c>
      <c r="L11" s="1">
        <v>5.356643356643357</v>
      </c>
      <c r="M11" s="2">
        <f t="shared" si="3"/>
        <v>0.17983934530697124</v>
      </c>
    </row>
    <row r="12" spans="1:13" ht="14.25">
      <c r="A12" t="s">
        <v>163</v>
      </c>
      <c r="B12" t="s">
        <v>164</v>
      </c>
      <c r="C12" s="1">
        <v>4.2</v>
      </c>
      <c r="D12" s="1">
        <v>3.95</v>
      </c>
      <c r="E12" s="3">
        <v>0.016187050359712234</v>
      </c>
      <c r="F12" s="2">
        <f t="shared" si="0"/>
        <v>0.06798561151079138</v>
      </c>
      <c r="G12" s="2">
        <f t="shared" si="1"/>
        <v>0.06393884892086332</v>
      </c>
      <c r="H12" s="1">
        <v>4</v>
      </c>
      <c r="I12" s="2">
        <f t="shared" si="4"/>
        <v>0.06474820143884893</v>
      </c>
      <c r="J12" s="1">
        <v>4.055944055944056</v>
      </c>
      <c r="K12" s="2">
        <f t="shared" si="2"/>
        <v>0.06565377068974193</v>
      </c>
      <c r="L12" s="1">
        <v>5.356643356643357</v>
      </c>
      <c r="M12" s="2">
        <f t="shared" si="3"/>
        <v>0.08670825577300399</v>
      </c>
    </row>
    <row r="13" spans="1:13" ht="14.25">
      <c r="A13" t="s">
        <v>165</v>
      </c>
      <c r="B13" t="s">
        <v>166</v>
      </c>
      <c r="C13" s="1">
        <v>4.2</v>
      </c>
      <c r="D13" s="1">
        <v>3.45</v>
      </c>
      <c r="E13" s="3">
        <v>0.00839328537170264</v>
      </c>
      <c r="F13" s="2">
        <f t="shared" si="0"/>
        <v>0.035251798561151085</v>
      </c>
      <c r="G13" s="2">
        <f t="shared" si="1"/>
        <v>0.028956834532374107</v>
      </c>
      <c r="H13" s="1">
        <v>5.15</v>
      </c>
      <c r="I13" s="2">
        <f t="shared" si="4"/>
        <v>0.0432254196642686</v>
      </c>
      <c r="J13" s="1">
        <v>3.426573426573427</v>
      </c>
      <c r="K13" s="2">
        <f t="shared" si="2"/>
        <v>0.028760208616323734</v>
      </c>
      <c r="L13" s="1">
        <v>5.356643356643357</v>
      </c>
      <c r="M13" s="2">
        <f t="shared" si="3"/>
        <v>0.04495983632674281</v>
      </c>
    </row>
    <row r="14" spans="1:13" ht="14.25">
      <c r="A14" t="s">
        <v>167</v>
      </c>
      <c r="B14" t="s">
        <v>168</v>
      </c>
      <c r="C14" s="1">
        <v>6.1</v>
      </c>
      <c r="D14" s="1">
        <v>4.2</v>
      </c>
      <c r="E14" s="3">
        <v>0.0077937649880095924</v>
      </c>
      <c r="F14" s="2">
        <f t="shared" si="0"/>
        <v>0.04754196642685851</v>
      </c>
      <c r="G14" s="2">
        <f t="shared" si="1"/>
        <v>0.03273381294964029</v>
      </c>
      <c r="H14" s="1">
        <v>8.5</v>
      </c>
      <c r="I14" s="2">
        <f t="shared" si="4"/>
        <v>0.06624700239808154</v>
      </c>
      <c r="J14" s="1">
        <v>5.104895104895105</v>
      </c>
      <c r="K14" s="2">
        <f t="shared" si="2"/>
        <v>0.03978635273599303</v>
      </c>
      <c r="L14" s="1">
        <v>6.13986013986014</v>
      </c>
      <c r="M14" s="2">
        <f t="shared" si="3"/>
        <v>0.04785262698931764</v>
      </c>
    </row>
    <row r="15" spans="1:13" ht="14.25">
      <c r="A15" t="s">
        <v>169</v>
      </c>
      <c r="B15" t="s">
        <v>170</v>
      </c>
      <c r="C15" s="1">
        <v>5.95</v>
      </c>
      <c r="D15" s="1">
        <v>4.45</v>
      </c>
      <c r="E15" s="3">
        <v>0.026978417266187042</v>
      </c>
      <c r="F15" s="2">
        <f t="shared" si="0"/>
        <v>0.1605215827338129</v>
      </c>
      <c r="G15" s="2">
        <f t="shared" si="1"/>
        <v>0.12005395683453235</v>
      </c>
      <c r="H15" s="1">
        <v>5.75</v>
      </c>
      <c r="I15" s="2">
        <f t="shared" si="4"/>
        <v>0.1551258992805755</v>
      </c>
      <c r="J15" s="1">
        <v>5.944055944055944</v>
      </c>
      <c r="K15" s="2">
        <f t="shared" si="2"/>
        <v>0.16036122151230062</v>
      </c>
      <c r="L15" s="1">
        <v>6.188811188811189</v>
      </c>
      <c r="M15" s="2">
        <f t="shared" si="3"/>
        <v>0.16696433063339533</v>
      </c>
    </row>
    <row r="16" spans="1:13" ht="14.25">
      <c r="A16" t="s">
        <v>171</v>
      </c>
      <c r="B16" t="s">
        <v>172</v>
      </c>
      <c r="C16" s="1">
        <v>6.2</v>
      </c>
      <c r="D16" s="1">
        <v>4.95</v>
      </c>
      <c r="E16" s="3">
        <v>0.026378896882494004</v>
      </c>
      <c r="F16" s="2">
        <f t="shared" si="0"/>
        <v>0.16354916067146283</v>
      </c>
      <c r="G16" s="2">
        <f t="shared" si="1"/>
        <v>0.13057553956834533</v>
      </c>
      <c r="H16" s="1">
        <v>5.5</v>
      </c>
      <c r="I16" s="2">
        <f t="shared" si="4"/>
        <v>0.145083932853717</v>
      </c>
      <c r="J16" s="1">
        <v>5.314685314685315</v>
      </c>
      <c r="K16" s="2">
        <f t="shared" si="2"/>
        <v>0.1401955358789891</v>
      </c>
      <c r="L16" s="1">
        <v>5.048951048951049</v>
      </c>
      <c r="M16" s="2">
        <f t="shared" si="3"/>
        <v>0.13318575908503966</v>
      </c>
    </row>
    <row r="17" spans="1:13" ht="14.25">
      <c r="A17" t="s">
        <v>173</v>
      </c>
      <c r="B17" t="s">
        <v>174</v>
      </c>
      <c r="C17" s="1">
        <v>6.35</v>
      </c>
      <c r="D17" s="1">
        <v>5.25</v>
      </c>
      <c r="E17" s="3">
        <v>0.013788968824940047</v>
      </c>
      <c r="F17" s="2">
        <f t="shared" si="0"/>
        <v>0.08755995203836929</v>
      </c>
      <c r="G17" s="2">
        <f t="shared" si="1"/>
        <v>0.07239208633093525</v>
      </c>
      <c r="H17" s="1">
        <v>4.95</v>
      </c>
      <c r="I17" s="2">
        <f t="shared" si="4"/>
        <v>0.06825539568345323</v>
      </c>
      <c r="J17" s="1">
        <v>5.594405594405595</v>
      </c>
      <c r="K17" s="2">
        <f t="shared" si="2"/>
        <v>0.07714108433532894</v>
      </c>
      <c r="L17" s="1">
        <v>5.748251748251749</v>
      </c>
      <c r="M17" s="2">
        <f t="shared" si="3"/>
        <v>0.07926246415455049</v>
      </c>
    </row>
    <row r="18" spans="1:13" ht="14.25">
      <c r="A18" t="s">
        <v>175</v>
      </c>
      <c r="B18" t="s">
        <v>176</v>
      </c>
      <c r="C18" s="1">
        <v>4.2</v>
      </c>
      <c r="D18" s="1">
        <v>3.45</v>
      </c>
      <c r="E18" s="3">
        <v>0.004796163069544364</v>
      </c>
      <c r="F18" s="2">
        <f t="shared" si="0"/>
        <v>0.02014388489208633</v>
      </c>
      <c r="G18" s="2">
        <f t="shared" si="1"/>
        <v>0.016546762589928057</v>
      </c>
      <c r="H18" s="1">
        <v>4.25</v>
      </c>
      <c r="I18" s="2">
        <f t="shared" si="4"/>
        <v>0.020383693045563547</v>
      </c>
      <c r="J18" s="1">
        <v>4.125874125874127</v>
      </c>
      <c r="K18" s="2">
        <f t="shared" si="2"/>
        <v>0.01978836511210612</v>
      </c>
      <c r="L18" s="1">
        <v>5.356643356643357</v>
      </c>
      <c r="M18" s="2">
        <f t="shared" si="3"/>
        <v>0.025691335043853028</v>
      </c>
    </row>
    <row r="19" spans="1:13" ht="14.25">
      <c r="A19" t="s">
        <v>177</v>
      </c>
      <c r="B19" t="s">
        <v>178</v>
      </c>
      <c r="C19" s="1">
        <v>5.1</v>
      </c>
      <c r="D19" s="1">
        <v>4.95</v>
      </c>
      <c r="E19" s="3">
        <v>0.004796163069544364</v>
      </c>
      <c r="F19" s="2">
        <f t="shared" si="0"/>
        <v>0.024460431654676255</v>
      </c>
      <c r="G19" s="2">
        <f t="shared" si="1"/>
        <v>0.023741007194244605</v>
      </c>
      <c r="H19" s="1">
        <v>4.75</v>
      </c>
      <c r="I19" s="2">
        <f t="shared" si="4"/>
        <v>0.02278177458033573</v>
      </c>
      <c r="J19" s="1">
        <v>4.615384615384615</v>
      </c>
      <c r="K19" s="2">
        <f t="shared" si="2"/>
        <v>0.022136137244050908</v>
      </c>
      <c r="L19" s="1">
        <v>5.748251748251749</v>
      </c>
      <c r="M19" s="2">
        <f t="shared" si="3"/>
        <v>0.02756955274940887</v>
      </c>
    </row>
    <row r="20" spans="1:13" ht="14.25">
      <c r="A20" t="s">
        <v>179</v>
      </c>
      <c r="B20" t="s">
        <v>180</v>
      </c>
      <c r="C20" s="1">
        <v>3.3</v>
      </c>
      <c r="D20" s="1">
        <v>2.45</v>
      </c>
      <c r="E20" s="3">
        <v>0.015587529976019185</v>
      </c>
      <c r="F20" s="2">
        <f t="shared" si="0"/>
        <v>0.051438848920863305</v>
      </c>
      <c r="G20" s="2">
        <f t="shared" si="1"/>
        <v>0.038189448441247005</v>
      </c>
      <c r="H20" s="1">
        <v>2.95</v>
      </c>
      <c r="I20" s="2">
        <f t="shared" si="4"/>
        <v>0.0459832134292566</v>
      </c>
      <c r="J20" s="1">
        <v>0</v>
      </c>
      <c r="K20" s="2">
        <f t="shared" si="2"/>
        <v>0</v>
      </c>
      <c r="L20" s="1">
        <v>4.9720279720279725</v>
      </c>
      <c r="M20" s="2">
        <f t="shared" si="3"/>
        <v>0.0775016350555919</v>
      </c>
    </row>
    <row r="21" spans="1:13" ht="14.25">
      <c r="A21" t="s">
        <v>181</v>
      </c>
      <c r="B21" t="s">
        <v>227</v>
      </c>
      <c r="C21" s="1">
        <v>7.85</v>
      </c>
      <c r="D21" s="1">
        <v>4.95</v>
      </c>
      <c r="E21" s="3">
        <v>0.00419664268585132</v>
      </c>
      <c r="F21" s="2">
        <f t="shared" si="0"/>
        <v>0.03294364508393286</v>
      </c>
      <c r="G21" s="2">
        <f t="shared" si="1"/>
        <v>0.020773381294964033</v>
      </c>
      <c r="H21" s="1">
        <v>0</v>
      </c>
      <c r="I21" s="2">
        <f t="shared" si="4"/>
        <v>0</v>
      </c>
      <c r="J21" s="1">
        <v>0</v>
      </c>
      <c r="K21" s="2">
        <f t="shared" si="2"/>
        <v>0</v>
      </c>
      <c r="L21" s="1">
        <v>6.524475524475525</v>
      </c>
      <c r="M21" s="2">
        <f t="shared" si="3"/>
        <v>0.027380892488806166</v>
      </c>
    </row>
    <row r="22" spans="1:13" ht="14.25">
      <c r="A22" t="s">
        <v>182</v>
      </c>
      <c r="B22" t="s">
        <v>183</v>
      </c>
      <c r="C22" s="1">
        <v>6.95</v>
      </c>
      <c r="D22" s="1">
        <v>4.95</v>
      </c>
      <c r="E22" s="3">
        <v>0.0035971223021582727</v>
      </c>
      <c r="F22" s="2">
        <f t="shared" si="0"/>
        <v>0.024999999999999994</v>
      </c>
      <c r="G22" s="2">
        <f t="shared" si="1"/>
        <v>0.01780575539568345</v>
      </c>
      <c r="H22" s="1">
        <v>0</v>
      </c>
      <c r="I22" s="2">
        <f t="shared" si="4"/>
        <v>0</v>
      </c>
      <c r="J22" s="1">
        <v>0</v>
      </c>
      <c r="K22" s="2">
        <f t="shared" si="2"/>
        <v>0</v>
      </c>
      <c r="L22" s="1">
        <v>6.524475524475525</v>
      </c>
      <c r="M22" s="2">
        <f t="shared" si="3"/>
        <v>0.023469336418976704</v>
      </c>
    </row>
    <row r="23" spans="1:13" ht="14.25">
      <c r="A23" t="s">
        <v>184</v>
      </c>
      <c r="B23" t="s">
        <v>226</v>
      </c>
      <c r="C23" s="1">
        <v>7.85</v>
      </c>
      <c r="D23" s="1">
        <v>4.95</v>
      </c>
      <c r="E23" s="3">
        <v>0.03657074340527578</v>
      </c>
      <c r="F23" s="2">
        <f t="shared" si="0"/>
        <v>0.2870803357314149</v>
      </c>
      <c r="G23" s="2">
        <f t="shared" si="1"/>
        <v>0.18102517985611513</v>
      </c>
      <c r="H23" s="1">
        <v>7.95</v>
      </c>
      <c r="I23" s="2">
        <f t="shared" si="4"/>
        <v>0.2907374100719425</v>
      </c>
      <c r="J23" s="1">
        <v>0</v>
      </c>
      <c r="K23" s="2">
        <f t="shared" si="2"/>
        <v>0</v>
      </c>
      <c r="L23" s="1">
        <v>6.524475524475525</v>
      </c>
      <c r="M23" s="2">
        <f t="shared" si="3"/>
        <v>0.23860492025959654</v>
      </c>
    </row>
    <row r="24" spans="1:13" ht="14.25">
      <c r="A24" t="s">
        <v>185</v>
      </c>
      <c r="B24" t="s">
        <v>186</v>
      </c>
      <c r="C24" s="1">
        <v>4.45</v>
      </c>
      <c r="D24" s="1">
        <v>3.95</v>
      </c>
      <c r="E24" s="3">
        <v>0.008992805755395681</v>
      </c>
      <c r="F24" s="2">
        <f t="shared" si="0"/>
        <v>0.040017985611510785</v>
      </c>
      <c r="G24" s="2">
        <f t="shared" si="1"/>
        <v>0.035521582733812944</v>
      </c>
      <c r="H24" s="1">
        <v>3.95</v>
      </c>
      <c r="I24" s="2">
        <f>E24*H24</f>
        <v>0.035521582733812944</v>
      </c>
      <c r="J24" s="1">
        <v>4.825174825174826</v>
      </c>
      <c r="K24" s="2">
        <f t="shared" si="2"/>
        <v>0.043391859938622525</v>
      </c>
      <c r="L24" s="1">
        <v>5.454545454545455</v>
      </c>
      <c r="M24" s="2">
        <f t="shared" si="3"/>
        <v>0.04905166775670372</v>
      </c>
    </row>
    <row r="25" spans="1:13" ht="14.25">
      <c r="A25" t="s">
        <v>187</v>
      </c>
      <c r="B25" t="s">
        <v>228</v>
      </c>
      <c r="C25" s="1">
        <v>5.95</v>
      </c>
      <c r="D25" s="1">
        <v>5.95</v>
      </c>
      <c r="E25" s="3">
        <v>0.01678657074340528</v>
      </c>
      <c r="F25" s="2">
        <f t="shared" si="0"/>
        <v>0.09988009592326141</v>
      </c>
      <c r="G25" s="2">
        <f t="shared" si="1"/>
        <v>0.09988009592326141</v>
      </c>
      <c r="H25" s="1">
        <v>0</v>
      </c>
      <c r="I25" s="2">
        <f t="shared" si="4"/>
        <v>0</v>
      </c>
      <c r="J25" s="1">
        <f>H25/1.43</f>
        <v>0</v>
      </c>
      <c r="K25" s="2">
        <f t="shared" si="2"/>
        <v>0</v>
      </c>
      <c r="L25" s="1">
        <v>6.188811188811189</v>
      </c>
      <c r="M25" s="2">
        <f t="shared" si="3"/>
        <v>0.10388891683855715</v>
      </c>
    </row>
    <row r="26" spans="1:13" ht="14.25">
      <c r="A26" t="s">
        <v>188</v>
      </c>
      <c r="B26" t="s">
        <v>229</v>
      </c>
      <c r="C26" s="1">
        <v>13.3</v>
      </c>
      <c r="D26" s="1">
        <v>13.3</v>
      </c>
      <c r="E26" s="3">
        <v>0.013788968824940047</v>
      </c>
      <c r="F26" s="2">
        <f t="shared" si="0"/>
        <v>0.18339328537170263</v>
      </c>
      <c r="G26" s="2">
        <f t="shared" si="1"/>
        <v>0.18339328537170263</v>
      </c>
      <c r="H26" s="1">
        <v>0</v>
      </c>
      <c r="I26" s="2">
        <f t="shared" si="4"/>
        <v>0</v>
      </c>
      <c r="J26" s="1">
        <f>H26/1.43</f>
        <v>0</v>
      </c>
      <c r="K26" s="2">
        <f t="shared" si="2"/>
        <v>0</v>
      </c>
      <c r="L26" s="1">
        <v>17.475524475524477</v>
      </c>
      <c r="M26" s="2">
        <f t="shared" si="3"/>
        <v>0.24096946219248377</v>
      </c>
    </row>
    <row r="27" spans="1:13" ht="14.25">
      <c r="A27" t="s">
        <v>189</v>
      </c>
      <c r="B27" t="s">
        <v>230</v>
      </c>
      <c r="C27" s="1">
        <v>5.95</v>
      </c>
      <c r="D27" s="1">
        <v>5.95</v>
      </c>
      <c r="E27" s="3">
        <v>0.00839328537170264</v>
      </c>
      <c r="F27" s="2">
        <f t="shared" si="0"/>
        <v>0.04994004796163071</v>
      </c>
      <c r="G27" s="2">
        <f t="shared" si="1"/>
        <v>0.04994004796163071</v>
      </c>
      <c r="H27" s="1">
        <v>0</v>
      </c>
      <c r="I27" s="2">
        <f t="shared" si="4"/>
        <v>0</v>
      </c>
      <c r="J27" s="1">
        <f>H27/1.43</f>
        <v>0</v>
      </c>
      <c r="K27" s="2">
        <f t="shared" si="2"/>
        <v>0</v>
      </c>
      <c r="L27" s="1">
        <v>6.188811188811189</v>
      </c>
      <c r="M27" s="2">
        <f t="shared" si="3"/>
        <v>0.051944458419278576</v>
      </c>
    </row>
    <row r="28" spans="1:13" ht="14.25">
      <c r="A28" t="s">
        <v>190</v>
      </c>
      <c r="B28" t="s">
        <v>191</v>
      </c>
      <c r="C28" s="1">
        <v>4.8</v>
      </c>
      <c r="D28" s="1">
        <v>4.95</v>
      </c>
      <c r="E28" s="3">
        <v>0</v>
      </c>
      <c r="F28" s="2">
        <f t="shared" si="0"/>
        <v>0</v>
      </c>
      <c r="G28" s="2">
        <f t="shared" si="1"/>
        <v>0</v>
      </c>
      <c r="H28" s="1">
        <v>3.95</v>
      </c>
      <c r="I28" s="2">
        <f t="shared" si="4"/>
        <v>0</v>
      </c>
      <c r="J28" s="1">
        <v>4.755244755244755</v>
      </c>
      <c r="K28" s="2">
        <f t="shared" si="2"/>
        <v>0</v>
      </c>
      <c r="L28" s="1">
        <v>5.195804195804196</v>
      </c>
      <c r="M28" s="2">
        <f t="shared" si="3"/>
        <v>0</v>
      </c>
    </row>
    <row r="29" spans="1:13" ht="14.25">
      <c r="A29" t="s">
        <v>192</v>
      </c>
      <c r="B29" t="s">
        <v>193</v>
      </c>
      <c r="C29" s="1">
        <v>2.25</v>
      </c>
      <c r="D29" s="1">
        <v>2.25</v>
      </c>
      <c r="E29" s="3">
        <v>0.001199040767386091</v>
      </c>
      <c r="F29" s="2">
        <f t="shared" si="0"/>
        <v>0.0026978417266187047</v>
      </c>
      <c r="G29" s="2">
        <f t="shared" si="1"/>
        <v>0.0026978417266187047</v>
      </c>
      <c r="H29" s="1">
        <v>1.95</v>
      </c>
      <c r="I29" s="2">
        <f t="shared" si="4"/>
        <v>0.0023381294964028776</v>
      </c>
      <c r="J29" s="1">
        <v>0</v>
      </c>
      <c r="K29" s="2">
        <f t="shared" si="2"/>
        <v>0</v>
      </c>
      <c r="L29" s="1">
        <v>4.594405594405595</v>
      </c>
      <c r="M29" s="2">
        <f t="shared" si="3"/>
        <v>0.005508879609599035</v>
      </c>
    </row>
    <row r="30" spans="1:13" ht="14.25">
      <c r="A30" t="s">
        <v>194</v>
      </c>
      <c r="B30" t="s">
        <v>195</v>
      </c>
      <c r="C30" s="1">
        <v>3.85</v>
      </c>
      <c r="D30" s="1">
        <v>3.95</v>
      </c>
      <c r="E30" s="3">
        <v>0.0005995203836930455</v>
      </c>
      <c r="F30" s="2">
        <f t="shared" si="0"/>
        <v>0.0023081534772182253</v>
      </c>
      <c r="G30" s="2">
        <f t="shared" si="1"/>
        <v>0.00236810551558753</v>
      </c>
      <c r="H30" s="1">
        <v>3.95</v>
      </c>
      <c r="I30" s="2">
        <f t="shared" si="4"/>
        <v>0.00236810551558753</v>
      </c>
      <c r="J30" s="1">
        <v>0</v>
      </c>
      <c r="K30" s="2">
        <f t="shared" si="2"/>
        <v>0</v>
      </c>
      <c r="L30" s="1">
        <v>5.195804195804196</v>
      </c>
      <c r="M30" s="2">
        <f t="shared" si="3"/>
        <v>0.0031149905250624672</v>
      </c>
    </row>
    <row r="31" spans="1:13" ht="14.25">
      <c r="A31" t="s">
        <v>196</v>
      </c>
      <c r="B31" t="s">
        <v>197</v>
      </c>
      <c r="C31" s="1">
        <v>2.25</v>
      </c>
      <c r="D31" s="1">
        <v>2.25</v>
      </c>
      <c r="E31" s="3">
        <v>0.001199040767386091</v>
      </c>
      <c r="F31" s="2">
        <f t="shared" si="0"/>
        <v>0.0026978417266187047</v>
      </c>
      <c r="G31" s="2">
        <f t="shared" si="1"/>
        <v>0.0026978417266187047</v>
      </c>
      <c r="H31" s="1">
        <v>1.95</v>
      </c>
      <c r="I31" s="2">
        <f t="shared" si="4"/>
        <v>0.0023381294964028776</v>
      </c>
      <c r="J31" s="1">
        <v>0</v>
      </c>
      <c r="K31" s="2">
        <f t="shared" si="2"/>
        <v>0</v>
      </c>
      <c r="L31" s="1">
        <v>4.594405594405595</v>
      </c>
      <c r="M31" s="2">
        <f t="shared" si="3"/>
        <v>0.005508879609599035</v>
      </c>
    </row>
    <row r="32" spans="1:13" ht="14.25">
      <c r="A32" t="s">
        <v>198</v>
      </c>
      <c r="B32" t="s">
        <v>199</v>
      </c>
      <c r="C32" s="1">
        <v>3.4</v>
      </c>
      <c r="D32" s="1">
        <v>3.5</v>
      </c>
      <c r="E32" s="3">
        <v>0.002398081534772182</v>
      </c>
      <c r="F32" s="2">
        <f t="shared" si="0"/>
        <v>0.00815347721822542</v>
      </c>
      <c r="G32" s="2">
        <f t="shared" si="1"/>
        <v>0.008393285371702638</v>
      </c>
      <c r="H32" s="1">
        <v>2.95</v>
      </c>
      <c r="I32" s="2">
        <f t="shared" si="4"/>
        <v>0.007074340527577937</v>
      </c>
      <c r="J32" s="1">
        <v>0</v>
      </c>
      <c r="K32" s="2">
        <f t="shared" si="2"/>
        <v>0</v>
      </c>
      <c r="L32" s="1">
        <v>5.000000000000001</v>
      </c>
      <c r="M32" s="2">
        <f t="shared" si="3"/>
        <v>0.011990407673860913</v>
      </c>
    </row>
    <row r="33" spans="1:13" ht="14.25">
      <c r="A33" t="s">
        <v>200</v>
      </c>
      <c r="B33" t="s">
        <v>201</v>
      </c>
      <c r="C33" s="1">
        <v>3.4</v>
      </c>
      <c r="D33" s="1">
        <v>3.5</v>
      </c>
      <c r="E33" s="3">
        <v>0.011990407673860911</v>
      </c>
      <c r="F33" s="2">
        <f t="shared" si="0"/>
        <v>0.040767386091127095</v>
      </c>
      <c r="G33" s="2">
        <f t="shared" si="1"/>
        <v>0.04196642685851319</v>
      </c>
      <c r="H33" s="1">
        <v>3.95</v>
      </c>
      <c r="I33" s="2">
        <f t="shared" si="4"/>
        <v>0.0473621103117506</v>
      </c>
      <c r="J33" s="1">
        <v>4.1818181818181825</v>
      </c>
      <c r="K33" s="2">
        <f t="shared" si="2"/>
        <v>0.05014170481796382</v>
      </c>
      <c r="L33" s="1">
        <v>5.000000000000001</v>
      </c>
      <c r="M33" s="2">
        <f t="shared" si="3"/>
        <v>0.059952038369304565</v>
      </c>
    </row>
    <row r="34" spans="1:13" ht="14.25">
      <c r="A34" t="s">
        <v>202</v>
      </c>
      <c r="B34" t="s">
        <v>203</v>
      </c>
      <c r="C34" s="1">
        <v>3.4</v>
      </c>
      <c r="D34" s="1">
        <v>3.5</v>
      </c>
      <c r="E34" s="3">
        <v>0.002398081534772182</v>
      </c>
      <c r="F34" s="2">
        <f t="shared" si="0"/>
        <v>0.00815347721822542</v>
      </c>
      <c r="G34" s="2">
        <f t="shared" si="1"/>
        <v>0.008393285371702638</v>
      </c>
      <c r="H34" s="1">
        <v>2.95</v>
      </c>
      <c r="I34" s="2">
        <f t="shared" si="4"/>
        <v>0.007074340527577937</v>
      </c>
      <c r="J34" s="1">
        <v>0</v>
      </c>
      <c r="K34" s="2">
        <f t="shared" si="2"/>
        <v>0</v>
      </c>
      <c r="L34" s="1">
        <v>5.000000000000001</v>
      </c>
      <c r="M34" s="2">
        <f t="shared" si="3"/>
        <v>0.011990407673860913</v>
      </c>
    </row>
    <row r="35" spans="1:13" ht="14.25">
      <c r="A35" t="s">
        <v>204</v>
      </c>
      <c r="B35" t="s">
        <v>205</v>
      </c>
      <c r="C35" s="1">
        <v>8.55</v>
      </c>
      <c r="D35" s="1">
        <v>9.600000000000001</v>
      </c>
      <c r="E35" s="3">
        <v>0.001199040767386091</v>
      </c>
      <c r="F35" s="2">
        <f t="shared" si="0"/>
        <v>0.01025179856115108</v>
      </c>
      <c r="G35" s="2">
        <f t="shared" si="1"/>
        <v>0.011510791366906475</v>
      </c>
      <c r="H35" s="1">
        <v>0</v>
      </c>
      <c r="I35" s="2">
        <f t="shared" si="4"/>
        <v>0</v>
      </c>
      <c r="J35" s="1">
        <v>0</v>
      </c>
      <c r="K35" s="2">
        <f t="shared" si="2"/>
        <v>0</v>
      </c>
      <c r="L35" s="1">
        <v>13.27972027972028</v>
      </c>
      <c r="M35" s="2">
        <f t="shared" si="3"/>
        <v>0.01592292599486844</v>
      </c>
    </row>
    <row r="36" spans="1:13" ht="14.25">
      <c r="A36" t="s">
        <v>206</v>
      </c>
      <c r="B36" t="s">
        <v>207</v>
      </c>
      <c r="C36" s="1">
        <v>4.55</v>
      </c>
      <c r="D36" s="1">
        <v>4.75</v>
      </c>
      <c r="E36" s="3">
        <v>0.001199040767386091</v>
      </c>
      <c r="F36" s="2">
        <f t="shared" si="0"/>
        <v>0.005455635491606714</v>
      </c>
      <c r="G36" s="2">
        <f t="shared" si="1"/>
        <v>0.005695443645083932</v>
      </c>
      <c r="H36" s="1">
        <v>6.5</v>
      </c>
      <c r="I36" s="2">
        <f t="shared" si="4"/>
        <v>0.007793764988009592</v>
      </c>
      <c r="J36" s="1">
        <v>0</v>
      </c>
      <c r="K36" s="2">
        <f t="shared" si="2"/>
        <v>0</v>
      </c>
      <c r="L36" s="1">
        <v>6.188811188811189</v>
      </c>
      <c r="M36" s="2">
        <f t="shared" si="3"/>
        <v>0.007420636917039794</v>
      </c>
    </row>
    <row r="37" spans="1:13" ht="14.25">
      <c r="A37" t="s">
        <v>208</v>
      </c>
      <c r="B37" t="s">
        <v>209</v>
      </c>
      <c r="C37" s="1">
        <v>5.6</v>
      </c>
      <c r="D37" s="1">
        <v>6.3500000000000005</v>
      </c>
      <c r="E37" s="3">
        <v>0</v>
      </c>
      <c r="F37" s="2">
        <f t="shared" si="0"/>
        <v>0</v>
      </c>
      <c r="G37" s="2">
        <f t="shared" si="1"/>
        <v>0</v>
      </c>
      <c r="H37" s="1">
        <v>8.95</v>
      </c>
      <c r="I37" s="2">
        <f t="shared" si="4"/>
        <v>0</v>
      </c>
      <c r="J37" s="1">
        <v>0</v>
      </c>
      <c r="K37" s="2">
        <f t="shared" si="2"/>
        <v>0</v>
      </c>
      <c r="L37" s="1">
        <v>9.083916083916085</v>
      </c>
      <c r="M37" s="2">
        <f t="shared" si="3"/>
        <v>0</v>
      </c>
    </row>
    <row r="38" spans="1:13" ht="14.25">
      <c r="A38" t="s">
        <v>210</v>
      </c>
      <c r="B38" t="s">
        <v>211</v>
      </c>
      <c r="C38" s="1">
        <v>8.45</v>
      </c>
      <c r="D38" s="1">
        <v>9.600000000000001</v>
      </c>
      <c r="E38" s="3">
        <v>0.001199040767386091</v>
      </c>
      <c r="F38" s="2">
        <f t="shared" si="0"/>
        <v>0.01013189448441247</v>
      </c>
      <c r="G38" s="2">
        <f t="shared" si="1"/>
        <v>0.011510791366906475</v>
      </c>
      <c r="H38" s="1">
        <v>0</v>
      </c>
      <c r="I38" s="2">
        <f t="shared" si="4"/>
        <v>0</v>
      </c>
      <c r="J38" s="1">
        <v>0</v>
      </c>
      <c r="K38" s="2">
        <f t="shared" si="2"/>
        <v>0</v>
      </c>
      <c r="L38" s="1">
        <v>13.27972027972028</v>
      </c>
      <c r="M38" s="2">
        <f t="shared" si="3"/>
        <v>0.01592292599486844</v>
      </c>
    </row>
    <row r="39" spans="1:13" ht="14.25">
      <c r="A39" t="s">
        <v>212</v>
      </c>
      <c r="B39" t="s">
        <v>213</v>
      </c>
      <c r="C39" s="1">
        <v>4.4</v>
      </c>
      <c r="D39" s="1">
        <v>4.75</v>
      </c>
      <c r="E39" s="3">
        <v>0</v>
      </c>
      <c r="F39" s="2">
        <f t="shared" si="0"/>
        <v>0</v>
      </c>
      <c r="G39" s="2">
        <f t="shared" si="1"/>
        <v>0</v>
      </c>
      <c r="H39" s="1">
        <v>6.5</v>
      </c>
      <c r="I39" s="2">
        <f aca="true" t="shared" si="5" ref="I39:I45">E39*H39</f>
        <v>0</v>
      </c>
      <c r="J39" s="1">
        <v>0</v>
      </c>
      <c r="K39" s="2">
        <f t="shared" si="2"/>
        <v>0</v>
      </c>
      <c r="L39" s="1">
        <v>6.188811188811189</v>
      </c>
      <c r="M39" s="2">
        <f t="shared" si="3"/>
        <v>0</v>
      </c>
    </row>
    <row r="40" spans="1:13" ht="14.25">
      <c r="A40" t="s">
        <v>214</v>
      </c>
      <c r="B40" t="s">
        <v>215</v>
      </c>
      <c r="C40" s="1">
        <v>5.75</v>
      </c>
      <c r="D40" s="1">
        <v>6.3500000000000005</v>
      </c>
      <c r="E40" s="3">
        <v>0</v>
      </c>
      <c r="F40" s="2">
        <f t="shared" si="0"/>
        <v>0</v>
      </c>
      <c r="G40" s="2">
        <f t="shared" si="1"/>
        <v>0</v>
      </c>
      <c r="H40" s="1">
        <v>8.95</v>
      </c>
      <c r="I40" s="2">
        <f t="shared" si="5"/>
        <v>0</v>
      </c>
      <c r="J40" s="1">
        <v>0</v>
      </c>
      <c r="K40" s="2">
        <f t="shared" si="2"/>
        <v>0</v>
      </c>
      <c r="L40" s="1">
        <v>9.083916083916085</v>
      </c>
      <c r="M40" s="2">
        <f t="shared" si="3"/>
        <v>0</v>
      </c>
    </row>
    <row r="41" spans="1:13" ht="14.25">
      <c r="A41" t="s">
        <v>216</v>
      </c>
      <c r="B41" t="s">
        <v>217</v>
      </c>
      <c r="C41" s="1">
        <v>32.55</v>
      </c>
      <c r="D41" s="1">
        <v>31.95</v>
      </c>
      <c r="E41" s="3">
        <v>0.013189448441247002</v>
      </c>
      <c r="F41" s="2">
        <f t="shared" si="0"/>
        <v>0.4293165467625899</v>
      </c>
      <c r="G41" s="2">
        <f t="shared" si="1"/>
        <v>0.4214028776978417</v>
      </c>
      <c r="H41" s="1">
        <v>37.5</v>
      </c>
      <c r="I41" s="2">
        <f t="shared" si="5"/>
        <v>0.49460431654676257</v>
      </c>
      <c r="J41" s="1">
        <v>28.88111888111888</v>
      </c>
      <c r="K41" s="2">
        <f t="shared" si="2"/>
        <v>0.3809260284080428</v>
      </c>
      <c r="L41" s="1">
        <v>22.608391608391607</v>
      </c>
      <c r="M41" s="2">
        <f t="shared" si="3"/>
        <v>0.29819221545840247</v>
      </c>
    </row>
    <row r="42" spans="1:13" ht="14.25">
      <c r="A42" t="s">
        <v>218</v>
      </c>
      <c r="B42" t="s">
        <v>219</v>
      </c>
      <c r="C42" s="1">
        <v>7.95</v>
      </c>
      <c r="D42" s="1">
        <v>7.95</v>
      </c>
      <c r="E42" s="3">
        <v>0.02577937649880096</v>
      </c>
      <c r="F42" s="2">
        <f t="shared" si="0"/>
        <v>0.20494604316546763</v>
      </c>
      <c r="G42" s="2">
        <f t="shared" si="1"/>
        <v>0.20494604316546763</v>
      </c>
      <c r="H42" s="1">
        <v>7.95</v>
      </c>
      <c r="I42" s="2">
        <f t="shared" si="5"/>
        <v>0.20494604316546763</v>
      </c>
      <c r="J42" s="1">
        <v>6.2867132867132876</v>
      </c>
      <c r="K42" s="2">
        <f t="shared" si="2"/>
        <v>0.16206754875819626</v>
      </c>
      <c r="L42" s="1">
        <v>10.300699300699302</v>
      </c>
      <c r="M42" s="2">
        <f t="shared" si="3"/>
        <v>0.26554560547366307</v>
      </c>
    </row>
    <row r="43" spans="1:13" ht="14.25">
      <c r="A43" t="s">
        <v>220</v>
      </c>
      <c r="B43" t="s">
        <v>221</v>
      </c>
      <c r="C43" s="1">
        <v>8.95</v>
      </c>
      <c r="D43" s="1">
        <v>9.45</v>
      </c>
      <c r="E43" s="3">
        <v>0.01678657074340528</v>
      </c>
      <c r="F43" s="2">
        <f t="shared" si="0"/>
        <v>0.15023980815347723</v>
      </c>
      <c r="G43" s="2">
        <f t="shared" si="1"/>
        <v>0.15863309352517987</v>
      </c>
      <c r="H43" s="1">
        <v>9.95</v>
      </c>
      <c r="I43" s="2">
        <f t="shared" si="5"/>
        <v>0.16702637889688252</v>
      </c>
      <c r="J43" s="1">
        <v>7.202797202797203</v>
      </c>
      <c r="K43" s="2">
        <f t="shared" si="2"/>
        <v>0.12091026479515692</v>
      </c>
      <c r="L43" s="1">
        <v>11.104895104895107</v>
      </c>
      <c r="M43" s="2">
        <f t="shared" si="3"/>
        <v>0.1864131072764167</v>
      </c>
    </row>
    <row r="44" spans="1:13" ht="14.25">
      <c r="A44" t="s">
        <v>222</v>
      </c>
      <c r="B44" t="s">
        <v>223</v>
      </c>
      <c r="C44" s="1">
        <v>9.95</v>
      </c>
      <c r="D44" s="1">
        <v>11.45</v>
      </c>
      <c r="E44" s="3">
        <v>0.026978417266187042</v>
      </c>
      <c r="F44" s="2">
        <f t="shared" si="0"/>
        <v>0.26843525179856104</v>
      </c>
      <c r="G44" s="2">
        <f t="shared" si="1"/>
        <v>0.30890287769784164</v>
      </c>
      <c r="H44" s="1">
        <v>9.95</v>
      </c>
      <c r="I44" s="2">
        <f t="shared" si="5"/>
        <v>0.26843525179856104</v>
      </c>
      <c r="J44" s="1">
        <v>9.160839160839162</v>
      </c>
      <c r="K44" s="2">
        <f t="shared" si="2"/>
        <v>0.24714494138954565</v>
      </c>
      <c r="L44" s="1">
        <v>12.062937062937063</v>
      </c>
      <c r="M44" s="2">
        <f t="shared" si="3"/>
        <v>0.3254389495396689</v>
      </c>
    </row>
    <row r="45" spans="1:13" ht="14.25">
      <c r="A45" t="s">
        <v>224</v>
      </c>
      <c r="B45" t="s">
        <v>225</v>
      </c>
      <c r="C45" s="1">
        <v>25.45</v>
      </c>
      <c r="D45" s="1">
        <v>29.95</v>
      </c>
      <c r="E45" s="3">
        <v>0.013189448441247002</v>
      </c>
      <c r="F45" s="2">
        <f t="shared" si="0"/>
        <v>0.3356714628297362</v>
      </c>
      <c r="G45" s="2">
        <f t="shared" si="1"/>
        <v>0.3950239808153477</v>
      </c>
      <c r="H45" s="1">
        <v>0</v>
      </c>
      <c r="I45" s="2">
        <f t="shared" si="5"/>
        <v>0</v>
      </c>
      <c r="J45" s="1">
        <v>20.272727272727273</v>
      </c>
      <c r="K45" s="2">
        <f t="shared" si="2"/>
        <v>0.2673860911270983</v>
      </c>
      <c r="L45" s="1">
        <v>6.7622377622377625</v>
      </c>
      <c r="M45" s="2">
        <f t="shared" si="3"/>
        <v>0.08919018631248847</v>
      </c>
    </row>
    <row r="46" spans="1:13" ht="45" customHeight="1" thickBot="1">
      <c r="A46" s="17"/>
      <c r="B46" s="17" t="s">
        <v>231</v>
      </c>
      <c r="C46" s="14"/>
      <c r="D46" s="14"/>
      <c r="E46" s="18"/>
      <c r="F46" s="15" t="s">
        <v>239</v>
      </c>
      <c r="G46" s="15" t="s">
        <v>240</v>
      </c>
      <c r="H46" s="16" t="s">
        <v>241</v>
      </c>
      <c r="I46" s="15" t="s">
        <v>232</v>
      </c>
      <c r="J46" s="16" t="s">
        <v>241</v>
      </c>
      <c r="K46" s="15" t="s">
        <v>233</v>
      </c>
      <c r="L46" s="16" t="s">
        <v>241</v>
      </c>
      <c r="M46" s="15" t="s">
        <v>234</v>
      </c>
    </row>
    <row r="47" spans="5:13" ht="14.25">
      <c r="E47" s="3">
        <f>SUM(E3:E45)</f>
        <v>0.9999999999999994</v>
      </c>
      <c r="F47" s="11">
        <f>SUMIF(C3:C45,"&gt;0",G3:G45)</f>
        <v>6.596582733812949</v>
      </c>
      <c r="G47" s="12">
        <f>SUM(F3:F45)</f>
        <v>7.608333333333329</v>
      </c>
      <c r="H47" s="8">
        <f>SUMIF(H3:H45,"&gt;0",G3:G45)</f>
        <v>4.475359712230215</v>
      </c>
      <c r="I47" s="13">
        <f>SUM(I3:I45)</f>
        <v>5.52667865707434</v>
      </c>
      <c r="J47" s="11">
        <f>SUMIF(J3:J45,"&gt;0",G3:G45)</f>
        <v>5.952308153477217</v>
      </c>
      <c r="K47" s="12">
        <f>SUM(K3:K45)</f>
        <v>6.221533262900169</v>
      </c>
      <c r="L47" s="11">
        <f>SUMIF(L3:L45,"&gt;0",G3:G45)</f>
        <v>6.596582733812949</v>
      </c>
      <c r="M47" s="12">
        <f>SUM(M3:M45)</f>
        <v>7.718858479649845</v>
      </c>
    </row>
    <row r="48" spans="5:13" ht="14.25">
      <c r="E48" s="3"/>
      <c r="G48" s="3">
        <f>(F47-G47)/G47</f>
        <v>-0.13297926828307305</v>
      </c>
      <c r="I48" s="3">
        <f>(H47-I47)/I47</f>
        <v>-0.19022617562510175</v>
      </c>
      <c r="J48" s="1"/>
      <c r="K48" s="3">
        <f>(J47-K47)/K47</f>
        <v>-0.043273112598847176</v>
      </c>
      <c r="L48" s="1"/>
      <c r="M48" s="3">
        <f>(L47-M47)/M47</f>
        <v>-0.14539400466995048</v>
      </c>
    </row>
    <row r="50" spans="1:13" ht="85.5" customHeight="1">
      <c r="A50" s="20" t="s">
        <v>244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</row>
    <row r="52" spans="2:13" ht="41.25" customHeight="1">
      <c r="B52" s="20" t="s">
        <v>242</v>
      </c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</row>
    <row r="53" spans="2:13" ht="14.25"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</row>
  </sheetData>
  <sheetProtection/>
  <mergeCells count="4">
    <mergeCell ref="A1:C1"/>
    <mergeCell ref="B52:M52"/>
    <mergeCell ref="B53:M53"/>
    <mergeCell ref="A50:M50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N18"/>
  <sheetViews>
    <sheetView zoomScalePageLayoutView="0" workbookViewId="0" topLeftCell="A1">
      <selection activeCell="M5" sqref="G5:M5"/>
    </sheetView>
  </sheetViews>
  <sheetFormatPr defaultColWidth="9.140625" defaultRowHeight="15"/>
  <cols>
    <col min="1" max="1" width="10.28125" style="0" customWidth="1"/>
    <col min="2" max="2" width="23.57421875" style="0" customWidth="1"/>
  </cols>
  <sheetData>
    <row r="1" spans="1:13" ht="20.25" thickBot="1">
      <c r="A1" s="21" t="s">
        <v>139</v>
      </c>
      <c r="B1" s="21"/>
      <c r="C1" s="21"/>
      <c r="D1" s="1"/>
      <c r="F1" s="2"/>
      <c r="G1" s="2"/>
      <c r="H1" s="1"/>
      <c r="I1" s="2"/>
      <c r="J1" s="1"/>
      <c r="K1" s="2"/>
      <c r="L1" s="1"/>
      <c r="M1" s="2"/>
    </row>
    <row r="2" spans="1:14" ht="87.75" thickBot="1" thickTop="1">
      <c r="A2" s="5" t="s">
        <v>127</v>
      </c>
      <c r="B2" s="5" t="s">
        <v>128</v>
      </c>
      <c r="C2" s="6" t="s">
        <v>0</v>
      </c>
      <c r="D2" s="6" t="s">
        <v>129</v>
      </c>
      <c r="E2" s="5" t="s">
        <v>1</v>
      </c>
      <c r="F2" s="7" t="s">
        <v>133</v>
      </c>
      <c r="G2" s="7" t="s">
        <v>134</v>
      </c>
      <c r="H2" s="6" t="s">
        <v>126</v>
      </c>
      <c r="I2" s="7" t="s">
        <v>135</v>
      </c>
      <c r="J2" s="6" t="s">
        <v>131</v>
      </c>
      <c r="K2" s="7" t="s">
        <v>136</v>
      </c>
      <c r="L2" s="6" t="s">
        <v>132</v>
      </c>
      <c r="M2" s="7" t="s">
        <v>137</v>
      </c>
      <c r="N2" s="5"/>
    </row>
    <row r="3" spans="1:13" ht="15" thickTop="1">
      <c r="A3" t="s">
        <v>101</v>
      </c>
      <c r="B3" t="s">
        <v>102</v>
      </c>
      <c r="C3" s="1">
        <v>5.1</v>
      </c>
      <c r="D3" s="1">
        <v>5.45</v>
      </c>
      <c r="E3" s="3">
        <v>0.04395604395604395</v>
      </c>
      <c r="F3" s="2">
        <f aca="true" t="shared" si="0" ref="F3:F15">E3*D3</f>
        <v>0.23956043956043954</v>
      </c>
      <c r="G3" s="2">
        <f aca="true" t="shared" si="1" ref="G3:G15">E3*C3</f>
        <v>0.22417582417582413</v>
      </c>
      <c r="H3" s="2">
        <v>5.95</v>
      </c>
      <c r="I3" s="2">
        <f>H3*E3</f>
        <v>0.26153846153846155</v>
      </c>
      <c r="J3" s="1">
        <v>6.223776223776224</v>
      </c>
      <c r="K3" s="2">
        <f>J3*E3</f>
        <v>0.273572581264889</v>
      </c>
      <c r="L3" s="1">
        <v>0</v>
      </c>
      <c r="M3" s="1">
        <f>E3*L3</f>
        <v>0</v>
      </c>
    </row>
    <row r="4" spans="1:13" ht="14.25">
      <c r="A4" t="s">
        <v>103</v>
      </c>
      <c r="B4" t="s">
        <v>104</v>
      </c>
      <c r="C4" s="1">
        <v>10.95</v>
      </c>
      <c r="D4" s="1">
        <v>10.95</v>
      </c>
      <c r="E4" s="3">
        <v>0.05128205128205128</v>
      </c>
      <c r="F4" s="2">
        <f t="shared" si="0"/>
        <v>0.5615384615384614</v>
      </c>
      <c r="G4" s="2">
        <f t="shared" si="1"/>
        <v>0.5615384615384614</v>
      </c>
      <c r="H4" s="2">
        <v>13.5</v>
      </c>
      <c r="I4" s="2">
        <f aca="true" t="shared" si="2" ref="I4:I15">H4*E4</f>
        <v>0.6923076923076923</v>
      </c>
      <c r="J4" s="1">
        <v>12.58041958041958</v>
      </c>
      <c r="K4" s="2">
        <f aca="true" t="shared" si="3" ref="K4:K15">J4*E4</f>
        <v>0.645149722072799</v>
      </c>
      <c r="L4" s="1">
        <v>20.972027972027973</v>
      </c>
      <c r="M4" s="1">
        <f aca="true" t="shared" si="4" ref="M4:M15">E4*L4</f>
        <v>1.0754886139501525</v>
      </c>
    </row>
    <row r="5" spans="1:13" ht="14.25">
      <c r="A5" t="s">
        <v>105</v>
      </c>
      <c r="B5" t="s">
        <v>106</v>
      </c>
      <c r="C5" s="1">
        <v>5.95</v>
      </c>
      <c r="D5" s="1">
        <v>5.45</v>
      </c>
      <c r="E5" s="3">
        <v>0.29120879120879123</v>
      </c>
      <c r="F5" s="2">
        <f t="shared" si="0"/>
        <v>1.5870879120879122</v>
      </c>
      <c r="G5" s="2">
        <f t="shared" si="1"/>
        <v>1.7326923076923078</v>
      </c>
      <c r="H5" s="2">
        <v>6.5</v>
      </c>
      <c r="I5" s="2">
        <f t="shared" si="2"/>
        <v>1.892857142857143</v>
      </c>
      <c r="J5" s="1">
        <v>5.5874125874125875</v>
      </c>
      <c r="K5" s="2">
        <f t="shared" si="3"/>
        <v>1.6271036655652042</v>
      </c>
      <c r="L5" s="1">
        <v>5.944055944055944</v>
      </c>
      <c r="M5" s="1">
        <f t="shared" si="4"/>
        <v>1.7309613463459619</v>
      </c>
    </row>
    <row r="6" spans="1:13" ht="14.25">
      <c r="A6" t="s">
        <v>107</v>
      </c>
      <c r="B6" t="s">
        <v>108</v>
      </c>
      <c r="C6" s="1">
        <v>26.95</v>
      </c>
      <c r="D6" s="1">
        <v>28.95</v>
      </c>
      <c r="E6" s="3">
        <v>0.016483516483516484</v>
      </c>
      <c r="F6" s="2">
        <f t="shared" si="0"/>
        <v>0.4771978021978022</v>
      </c>
      <c r="G6" s="2">
        <f t="shared" si="1"/>
        <v>0.4442307692307692</v>
      </c>
      <c r="H6" s="2">
        <v>34.95</v>
      </c>
      <c r="I6" s="2">
        <f t="shared" si="2"/>
        <v>0.5760989010989012</v>
      </c>
      <c r="J6" s="1">
        <v>27.202797202797203</v>
      </c>
      <c r="K6" s="2">
        <f t="shared" si="3"/>
        <v>0.4483977560900638</v>
      </c>
      <c r="L6" s="1">
        <v>20.972027972027973</v>
      </c>
      <c r="M6" s="1">
        <f t="shared" si="4"/>
        <v>0.3456927687696919</v>
      </c>
    </row>
    <row r="7" spans="1:13" ht="14.25">
      <c r="A7" t="s">
        <v>109</v>
      </c>
      <c r="B7" t="s">
        <v>110</v>
      </c>
      <c r="C7" s="1">
        <v>8.35</v>
      </c>
      <c r="D7" s="1">
        <v>8.35</v>
      </c>
      <c r="E7" s="3">
        <v>0.05128205128205128</v>
      </c>
      <c r="F7" s="2">
        <f t="shared" si="0"/>
        <v>0.4282051282051282</v>
      </c>
      <c r="G7" s="2">
        <f t="shared" si="1"/>
        <v>0.4282051282051282</v>
      </c>
      <c r="H7" s="2">
        <v>9.25</v>
      </c>
      <c r="I7" s="2">
        <f t="shared" si="2"/>
        <v>0.47435897435897434</v>
      </c>
      <c r="J7" s="1">
        <v>11.04895104895105</v>
      </c>
      <c r="K7" s="2">
        <f t="shared" si="3"/>
        <v>0.566612874305182</v>
      </c>
      <c r="L7" s="1">
        <v>7.3076923076923075</v>
      </c>
      <c r="M7" s="1">
        <f t="shared" si="4"/>
        <v>0.37475345167652857</v>
      </c>
    </row>
    <row r="8" spans="1:13" ht="14.25">
      <c r="A8" t="s">
        <v>111</v>
      </c>
      <c r="B8" t="s">
        <v>112</v>
      </c>
      <c r="C8" s="1">
        <v>27.3</v>
      </c>
      <c r="D8" s="1">
        <v>24.95</v>
      </c>
      <c r="E8" s="3">
        <v>0.027472527472527472</v>
      </c>
      <c r="F8" s="2">
        <f t="shared" si="0"/>
        <v>0.6854395604395604</v>
      </c>
      <c r="G8" s="2">
        <f t="shared" si="1"/>
        <v>0.75</v>
      </c>
      <c r="H8" s="2">
        <v>29.5</v>
      </c>
      <c r="I8" s="2">
        <f t="shared" si="2"/>
        <v>0.8104395604395604</v>
      </c>
      <c r="J8" s="1">
        <v>27.972027972027973</v>
      </c>
      <c r="K8" s="2">
        <f t="shared" si="3"/>
        <v>0.7684623069238454</v>
      </c>
      <c r="L8" s="1">
        <v>24.86713286713287</v>
      </c>
      <c r="M8" s="1">
        <f t="shared" si="4"/>
        <v>0.6831629908552986</v>
      </c>
    </row>
    <row r="9" spans="1:13" ht="14.25">
      <c r="A9" t="s">
        <v>113</v>
      </c>
      <c r="B9" t="s">
        <v>114</v>
      </c>
      <c r="C9" s="1">
        <v>6.95</v>
      </c>
      <c r="D9" s="1">
        <v>6.95</v>
      </c>
      <c r="E9" s="3">
        <v>0.18864468864468867</v>
      </c>
      <c r="F9" s="2">
        <f t="shared" si="0"/>
        <v>1.3110805860805863</v>
      </c>
      <c r="G9" s="2">
        <f t="shared" si="1"/>
        <v>1.3110805860805863</v>
      </c>
      <c r="H9" s="2">
        <v>14.95</v>
      </c>
      <c r="I9" s="2">
        <f t="shared" si="2"/>
        <v>2.8202380952380954</v>
      </c>
      <c r="J9" s="1">
        <v>9.783216783216783</v>
      </c>
      <c r="K9" s="2">
        <f t="shared" si="3"/>
        <v>1.8455518840134226</v>
      </c>
      <c r="L9" s="1">
        <v>6.986013986013987</v>
      </c>
      <c r="M9" s="1">
        <f t="shared" si="4"/>
        <v>1.3178744332590488</v>
      </c>
    </row>
    <row r="10" spans="1:13" ht="14.25">
      <c r="A10" t="s">
        <v>115</v>
      </c>
      <c r="B10" t="s">
        <v>116</v>
      </c>
      <c r="C10" s="1">
        <v>5.95</v>
      </c>
      <c r="D10" s="1">
        <v>4.45</v>
      </c>
      <c r="E10" s="3">
        <v>0.0018315018315018315</v>
      </c>
      <c r="F10" s="2">
        <f t="shared" si="0"/>
        <v>0.00815018315018315</v>
      </c>
      <c r="G10" s="2">
        <f t="shared" si="1"/>
        <v>0.010897435897435897</v>
      </c>
      <c r="H10" s="2">
        <v>5.95</v>
      </c>
      <c r="I10" s="2">
        <f t="shared" si="2"/>
        <v>0.010897435897435897</v>
      </c>
      <c r="J10" s="1">
        <v>0</v>
      </c>
      <c r="K10" s="2">
        <f t="shared" si="3"/>
        <v>0</v>
      </c>
      <c r="L10" s="1">
        <v>6.986013986013987</v>
      </c>
      <c r="M10" s="1">
        <f t="shared" si="4"/>
        <v>0.012794897410282027</v>
      </c>
    </row>
    <row r="11" spans="1:13" ht="14.25">
      <c r="A11" t="s">
        <v>117</v>
      </c>
      <c r="B11" t="s">
        <v>140</v>
      </c>
      <c r="C11" s="1">
        <v>10.45</v>
      </c>
      <c r="D11" s="1">
        <v>9.95</v>
      </c>
      <c r="E11" s="3">
        <v>0.023809523809523808</v>
      </c>
      <c r="F11" s="2">
        <f t="shared" si="0"/>
        <v>0.23690476190476187</v>
      </c>
      <c r="G11" s="2">
        <f t="shared" si="1"/>
        <v>0.24880952380952379</v>
      </c>
      <c r="H11" s="2">
        <v>9.95</v>
      </c>
      <c r="I11" s="2">
        <f t="shared" si="2"/>
        <v>0.23690476190476187</v>
      </c>
      <c r="J11" s="1">
        <v>0</v>
      </c>
      <c r="K11" s="2">
        <f t="shared" si="3"/>
        <v>0</v>
      </c>
      <c r="L11" s="1">
        <v>0</v>
      </c>
      <c r="M11" s="1">
        <f t="shared" si="4"/>
        <v>0</v>
      </c>
    </row>
    <row r="12" spans="1:13" ht="14.25">
      <c r="A12" t="s">
        <v>118</v>
      </c>
      <c r="B12" t="s">
        <v>119</v>
      </c>
      <c r="C12" s="1">
        <v>25.95</v>
      </c>
      <c r="D12" s="1">
        <v>22.95</v>
      </c>
      <c r="E12" s="3">
        <v>0.2875457875457876</v>
      </c>
      <c r="F12" s="2">
        <f t="shared" si="0"/>
        <v>6.599175824175825</v>
      </c>
      <c r="G12" s="2">
        <f t="shared" si="1"/>
        <v>7.461813186813187</v>
      </c>
      <c r="H12" s="2">
        <v>24.5</v>
      </c>
      <c r="I12" s="2">
        <f t="shared" si="2"/>
        <v>7.044871794871796</v>
      </c>
      <c r="J12" s="1">
        <v>27.132867132867133</v>
      </c>
      <c r="K12" s="2">
        <f t="shared" si="3"/>
        <v>7.801941648095496</v>
      </c>
      <c r="L12" s="1">
        <v>13.979020979020978</v>
      </c>
      <c r="M12" s="1">
        <f t="shared" si="4"/>
        <v>4.019608596531674</v>
      </c>
    </row>
    <row r="13" spans="1:13" ht="14.25">
      <c r="A13" t="s">
        <v>120</v>
      </c>
      <c r="B13" t="s">
        <v>121</v>
      </c>
      <c r="C13" s="1">
        <v>6.4</v>
      </c>
      <c r="D13" s="1">
        <v>8.45</v>
      </c>
      <c r="E13" s="3">
        <v>0.014652014652014652</v>
      </c>
      <c r="F13" s="2">
        <f t="shared" si="0"/>
        <v>0.1238095238095238</v>
      </c>
      <c r="G13" s="2">
        <f t="shared" si="1"/>
        <v>0.09377289377289377</v>
      </c>
      <c r="H13" s="2">
        <v>8.5</v>
      </c>
      <c r="I13" s="2">
        <f t="shared" si="2"/>
        <v>0.12454212454212454</v>
      </c>
      <c r="J13" s="1">
        <v>13.216783216783217</v>
      </c>
      <c r="K13" s="2">
        <f t="shared" si="3"/>
        <v>0.19365250134480905</v>
      </c>
      <c r="L13" s="1">
        <v>13.979020979020978</v>
      </c>
      <c r="M13" s="1">
        <f t="shared" si="4"/>
        <v>0.20482082020543557</v>
      </c>
    </row>
    <row r="14" spans="1:13" ht="14.25">
      <c r="A14" t="s">
        <v>122</v>
      </c>
      <c r="B14" t="s">
        <v>123</v>
      </c>
      <c r="C14" s="1">
        <v>4.55</v>
      </c>
      <c r="D14" s="1">
        <v>5.45</v>
      </c>
      <c r="E14" s="3">
        <v>0.0018315018315018315</v>
      </c>
      <c r="F14" s="2">
        <f t="shared" si="0"/>
        <v>0.009981684981684983</v>
      </c>
      <c r="G14" s="2">
        <f t="shared" si="1"/>
        <v>0.008333333333333333</v>
      </c>
      <c r="H14" s="2">
        <v>0</v>
      </c>
      <c r="I14" s="2">
        <f t="shared" si="2"/>
        <v>0</v>
      </c>
      <c r="J14" s="1">
        <v>0</v>
      </c>
      <c r="K14" s="2">
        <f t="shared" si="3"/>
        <v>0</v>
      </c>
      <c r="L14" s="1">
        <v>9.083916083916085</v>
      </c>
      <c r="M14" s="1">
        <f t="shared" si="4"/>
        <v>0.016637208944901255</v>
      </c>
    </row>
    <row r="15" spans="1:13" ht="14.25">
      <c r="A15" t="s">
        <v>124</v>
      </c>
      <c r="B15" t="s">
        <v>125</v>
      </c>
      <c r="C15" s="1">
        <v>0</v>
      </c>
      <c r="D15" s="1">
        <v>33.9</v>
      </c>
      <c r="E15" s="3">
        <v>0</v>
      </c>
      <c r="F15" s="2">
        <f t="shared" si="0"/>
        <v>0</v>
      </c>
      <c r="G15" s="2">
        <f t="shared" si="1"/>
        <v>0</v>
      </c>
      <c r="H15" s="2">
        <v>0</v>
      </c>
      <c r="I15" s="2">
        <f t="shared" si="2"/>
        <v>0</v>
      </c>
      <c r="J15" s="1">
        <v>0</v>
      </c>
      <c r="K15" s="2">
        <f t="shared" si="3"/>
        <v>0</v>
      </c>
      <c r="L15" s="1">
        <v>23.76923076923077</v>
      </c>
      <c r="M15" s="1">
        <f t="shared" si="4"/>
        <v>0</v>
      </c>
    </row>
    <row r="17" spans="5:13" ht="14.25">
      <c r="E17" s="3">
        <f>SUM(E3:E15)</f>
        <v>1</v>
      </c>
      <c r="F17" s="10">
        <f>SUM(F3:F15)</f>
        <v>12.268131868131869</v>
      </c>
      <c r="G17" s="9">
        <f>SUMIF(F3:F15,"&gt;0",G3:G15)</f>
        <v>13.275549450549452</v>
      </c>
      <c r="H17" s="4">
        <f>SUMIF(H3:H15,"&gt;0",G3:G15)</f>
        <v>13.267216117216119</v>
      </c>
      <c r="I17" s="9">
        <f>SUM(I3:I15)</f>
        <v>14.945054945054945</v>
      </c>
      <c r="J17" s="8">
        <f>SUMIF(J3:J15,"&gt;0",G3:G15)</f>
        <v>13.007509157509158</v>
      </c>
      <c r="K17" s="9">
        <f>SUM(K3:K15)</f>
        <v>14.170444939675711</v>
      </c>
      <c r="L17" s="8">
        <f>SUMIF(L3:L15,"&gt;0",G3:G15)</f>
        <v>12.802564102564103</v>
      </c>
      <c r="M17" s="9">
        <f>SUM(M3:M15)</f>
        <v>9.781795127948975</v>
      </c>
    </row>
    <row r="18" spans="6:13" ht="14.25">
      <c r="F18" s="2"/>
      <c r="G18" s="3">
        <f>(F17-G17)/G17</f>
        <v>-0.07588518924735635</v>
      </c>
      <c r="H18" s="3"/>
      <c r="I18" s="3">
        <f>(H17-I17)/I17</f>
        <v>-0.112267156862745</v>
      </c>
      <c r="J18" s="3"/>
      <c r="K18" s="3">
        <f>(J17-K17)/K17</f>
        <v>-0.08206769703543032</v>
      </c>
      <c r="L18" s="3"/>
      <c r="M18" s="3">
        <f>(L17-M17)/M17</f>
        <v>0.30881539994474577</v>
      </c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"/>
  <sheetViews>
    <sheetView zoomScalePageLayoutView="0" workbookViewId="0" topLeftCell="A1">
      <selection activeCell="A1" sqref="A1:IV3"/>
    </sheetView>
  </sheetViews>
  <sheetFormatPr defaultColWidth="9.140625" defaultRowHeight="15"/>
  <cols>
    <col min="1" max="1" width="15.28125" style="0" customWidth="1"/>
    <col min="2" max="2" width="25.140625" style="0" customWidth="1"/>
    <col min="3" max="3" width="7.7109375" style="0" customWidth="1"/>
    <col min="4" max="4" width="8.140625" style="0" customWidth="1"/>
    <col min="5" max="5" width="9.421875" style="0" customWidth="1"/>
    <col min="6" max="7" width="13.28125" style="0" customWidth="1"/>
    <col min="8" max="8" width="11.7109375" style="0" customWidth="1"/>
    <col min="9" max="9" width="13.28125" style="0" customWidth="1"/>
    <col min="11" max="11" width="13.28125" style="0" customWidth="1"/>
    <col min="13" max="13" width="13.28125" style="0" customWidth="1"/>
  </cols>
  <sheetData>
    <row r="1" spans="1:13" ht="19.5">
      <c r="A1" s="19" t="s">
        <v>142</v>
      </c>
      <c r="B1" s="19"/>
      <c r="C1" s="19"/>
      <c r="D1" s="19"/>
      <c r="F1" s="2"/>
      <c r="G1" s="2"/>
      <c r="H1" s="1"/>
      <c r="I1" s="2"/>
      <c r="J1" s="1"/>
      <c r="K1" s="2"/>
      <c r="L1" s="1"/>
      <c r="M1" s="2"/>
    </row>
    <row r="2" spans="1:14" ht="69.75" thickBot="1">
      <c r="A2" s="5" t="s">
        <v>127</v>
      </c>
      <c r="B2" s="5" t="s">
        <v>128</v>
      </c>
      <c r="C2" s="6" t="s">
        <v>0</v>
      </c>
      <c r="D2" s="6" t="s">
        <v>129</v>
      </c>
      <c r="E2" s="5" t="s">
        <v>1</v>
      </c>
      <c r="F2" s="7" t="s">
        <v>133</v>
      </c>
      <c r="G2" s="7" t="s">
        <v>134</v>
      </c>
      <c r="H2" s="6" t="s">
        <v>126</v>
      </c>
      <c r="I2" s="7" t="s">
        <v>135</v>
      </c>
      <c r="J2" s="6" t="s">
        <v>131</v>
      </c>
      <c r="K2" s="7" t="s">
        <v>136</v>
      </c>
      <c r="L2" s="6" t="s">
        <v>132</v>
      </c>
      <c r="M2" s="7" t="s">
        <v>137</v>
      </c>
      <c r="N2" s="5"/>
    </row>
    <row r="3" ht="15" thickTop="1">
      <c r="A3" t="s">
        <v>141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5.28125" style="0" customWidth="1"/>
    <col min="2" max="2" width="25.140625" style="0" customWidth="1"/>
    <col min="3" max="3" width="7.7109375" style="0" customWidth="1"/>
    <col min="4" max="4" width="8.140625" style="0" customWidth="1"/>
    <col min="5" max="5" width="9.421875" style="0" customWidth="1"/>
    <col min="6" max="7" width="13.28125" style="0" customWidth="1"/>
    <col min="8" max="8" width="11.7109375" style="0" customWidth="1"/>
    <col min="9" max="9" width="13.28125" style="0" customWidth="1"/>
    <col min="11" max="11" width="13.28125" style="0" customWidth="1"/>
    <col min="13" max="13" width="13.28125" style="0" customWidth="1"/>
  </cols>
  <sheetData>
    <row r="1" spans="1:13" ht="19.5">
      <c r="A1" s="19" t="s">
        <v>144</v>
      </c>
      <c r="B1" s="19"/>
      <c r="C1" s="19"/>
      <c r="D1" s="19"/>
      <c r="F1" s="2"/>
      <c r="G1" s="2"/>
      <c r="H1" s="1"/>
      <c r="I1" s="2"/>
      <c r="J1" s="1"/>
      <c r="K1" s="2"/>
      <c r="L1" s="1"/>
      <c r="M1" s="2"/>
    </row>
    <row r="2" spans="1:14" ht="69.75" thickBot="1">
      <c r="A2" s="5" t="s">
        <v>127</v>
      </c>
      <c r="B2" s="5" t="s">
        <v>128</v>
      </c>
      <c r="C2" s="6" t="s">
        <v>0</v>
      </c>
      <c r="D2" s="6" t="s">
        <v>129</v>
      </c>
      <c r="E2" s="5" t="s">
        <v>1</v>
      </c>
      <c r="F2" s="7" t="s">
        <v>133</v>
      </c>
      <c r="G2" s="7" t="s">
        <v>134</v>
      </c>
      <c r="H2" s="6" t="s">
        <v>126</v>
      </c>
      <c r="I2" s="7" t="s">
        <v>135</v>
      </c>
      <c r="J2" s="6" t="s">
        <v>131</v>
      </c>
      <c r="K2" s="7" t="s">
        <v>136</v>
      </c>
      <c r="L2" s="6" t="s">
        <v>132</v>
      </c>
      <c r="M2" s="7" t="s">
        <v>137</v>
      </c>
      <c r="N2" s="5"/>
    </row>
    <row r="3" ht="15" thickTop="1">
      <c r="A3" t="s">
        <v>141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Aldert</dc:creator>
  <cp:keywords/>
  <dc:description/>
  <cp:lastModifiedBy>Aldert</cp:lastModifiedBy>
  <dcterms:created xsi:type="dcterms:W3CDTF">2007-10-22T11:09:20Z</dcterms:created>
  <dcterms:modified xsi:type="dcterms:W3CDTF">2007-10-25T09:31:14Z</dcterms:modified>
  <cp:category/>
  <cp:version/>
  <cp:contentType/>
  <cp:contentStatus/>
</cp:coreProperties>
</file>